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4-07\Desktop\"/>
    </mc:Choice>
  </mc:AlternateContent>
  <xr:revisionPtr revIDLastSave="0" documentId="13_ncr:1_{B95B9015-ABF8-426A-A9E3-A64597BDFB95}" xr6:coauthVersionLast="36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要項" sheetId="9" r:id="rId1"/>
    <sheet name="実施種目" sheetId="8" r:id="rId2"/>
    <sheet name="基本データ入力" sheetId="7" r:id="rId3"/>
    <sheet name="一覧表" sheetId="3" r:id="rId4"/>
    <sheet name="処理用（さわらないようにお願いします）" sheetId="5" r:id="rId5"/>
  </sheets>
  <definedNames>
    <definedName name="_xlnm.Print_Area" localSheetId="0">要項!$A$1:$K$152</definedName>
  </definedNames>
  <calcPr calcId="191029"/>
</workbook>
</file>

<file path=xl/calcChain.xml><?xml version="1.0" encoding="utf-8"?>
<calcChain xmlns="http://schemas.openxmlformats.org/spreadsheetml/2006/main">
  <c r="AB152" i="5" l="1"/>
  <c r="AB151" i="5"/>
  <c r="AB150" i="5"/>
  <c r="AB149" i="5"/>
  <c r="AB148" i="5"/>
  <c r="AB147" i="5"/>
  <c r="AB146" i="5"/>
  <c r="AB145" i="5"/>
  <c r="AB144" i="5"/>
  <c r="AB143" i="5"/>
  <c r="AB142" i="5"/>
  <c r="AB141" i="5"/>
  <c r="AB140" i="5"/>
  <c r="AB139" i="5"/>
  <c r="AB138" i="5"/>
  <c r="AB137" i="5"/>
  <c r="AB136" i="5"/>
  <c r="AB135" i="5"/>
  <c r="AB134" i="5"/>
  <c r="AB133" i="5"/>
  <c r="AB132" i="5"/>
  <c r="AB131" i="5"/>
  <c r="AB130" i="5"/>
  <c r="AB129" i="5"/>
  <c r="AB128" i="5"/>
  <c r="AB127" i="5"/>
  <c r="AB126" i="5"/>
  <c r="AB125" i="5"/>
  <c r="AB124" i="5"/>
  <c r="AB123" i="5"/>
  <c r="AB122" i="5"/>
  <c r="AB121" i="5"/>
  <c r="AB120" i="5"/>
  <c r="AB119" i="5"/>
  <c r="AB118" i="5"/>
  <c r="AB117" i="5"/>
  <c r="AB116" i="5"/>
  <c r="AB115" i="5"/>
  <c r="AB114" i="5"/>
  <c r="AB113" i="5"/>
  <c r="AB112" i="5"/>
  <c r="AB111" i="5"/>
  <c r="AB110" i="5"/>
  <c r="AB109" i="5"/>
  <c r="AB108" i="5"/>
  <c r="AB107" i="5"/>
  <c r="AB106" i="5"/>
  <c r="AB105" i="5"/>
  <c r="AB104" i="5"/>
  <c r="AB103" i="5"/>
  <c r="AB102" i="5"/>
  <c r="AB101" i="5"/>
  <c r="AB100" i="5"/>
  <c r="AB99" i="5"/>
  <c r="AB98" i="5"/>
  <c r="AB97" i="5"/>
  <c r="AB96" i="5"/>
  <c r="AB95" i="5"/>
  <c r="AB94" i="5"/>
  <c r="AB93" i="5"/>
  <c r="AB92" i="5"/>
  <c r="AB91" i="5"/>
  <c r="AB90" i="5"/>
  <c r="AB89" i="5"/>
  <c r="AB88" i="5"/>
  <c r="AB87" i="5"/>
  <c r="AB86" i="5"/>
  <c r="AB85" i="5"/>
  <c r="AB84" i="5"/>
  <c r="AB83" i="5"/>
  <c r="AB82" i="5"/>
  <c r="AB81" i="5"/>
  <c r="AB80" i="5"/>
  <c r="AB79" i="5"/>
  <c r="AB78" i="5"/>
  <c r="AB77" i="5"/>
  <c r="AB76" i="5"/>
  <c r="AB75" i="5"/>
  <c r="AB74" i="5"/>
  <c r="AB73" i="5"/>
  <c r="AB72" i="5"/>
  <c r="AB71" i="5"/>
  <c r="AB70" i="5"/>
  <c r="AB69" i="5"/>
  <c r="AB68" i="5"/>
  <c r="AB67" i="5"/>
  <c r="AB66" i="5"/>
  <c r="AB65" i="5"/>
  <c r="AB64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38" i="5"/>
  <c r="AB37" i="5"/>
  <c r="AB36" i="5"/>
  <c r="AB35" i="5"/>
  <c r="AB34" i="5"/>
  <c r="AB33" i="5"/>
  <c r="AB32" i="5"/>
  <c r="AB31" i="5"/>
  <c r="AB30" i="5"/>
  <c r="AB29" i="5"/>
  <c r="AB28" i="5"/>
  <c r="AB27" i="5"/>
  <c r="AB26" i="5"/>
  <c r="AB25" i="5"/>
  <c r="AB24" i="5"/>
  <c r="AB23" i="5"/>
  <c r="AB22" i="5"/>
  <c r="AB21" i="5"/>
  <c r="AB20" i="5"/>
  <c r="AB19" i="5"/>
  <c r="AB18" i="5"/>
  <c r="AB17" i="5"/>
  <c r="AB16" i="5"/>
  <c r="AB15" i="5"/>
  <c r="AB14" i="5"/>
  <c r="AB13" i="5"/>
  <c r="AB12" i="5"/>
  <c r="AB11" i="5"/>
  <c r="AB10" i="5"/>
  <c r="AB9" i="5"/>
  <c r="AB8" i="5"/>
  <c r="AB7" i="5"/>
  <c r="AB6" i="5"/>
  <c r="AB5" i="5"/>
  <c r="AB4" i="5"/>
  <c r="AB3" i="5"/>
  <c r="F3" i="5"/>
  <c r="P3" i="5"/>
  <c r="P4" i="5"/>
  <c r="F4" i="5"/>
  <c r="AE3" i="5" l="1"/>
  <c r="U203" i="7"/>
  <c r="U202" i="7"/>
  <c r="U201" i="7"/>
  <c r="U200" i="7"/>
  <c r="U199" i="7"/>
  <c r="U198" i="7"/>
  <c r="U197" i="7"/>
  <c r="U196" i="7"/>
  <c r="U195" i="7"/>
  <c r="U194" i="7"/>
  <c r="U193" i="7"/>
  <c r="U192" i="7"/>
  <c r="U191" i="7"/>
  <c r="U190" i="7"/>
  <c r="U189" i="7"/>
  <c r="U188" i="7"/>
  <c r="U187" i="7"/>
  <c r="U186" i="7"/>
  <c r="U185" i="7"/>
  <c r="U184" i="7"/>
  <c r="U183" i="7"/>
  <c r="U182" i="7"/>
  <c r="U181" i="7"/>
  <c r="U180" i="7"/>
  <c r="U179" i="7"/>
  <c r="U178" i="7"/>
  <c r="U177" i="7"/>
  <c r="U176" i="7"/>
  <c r="U175" i="7"/>
  <c r="U174" i="7"/>
  <c r="U173" i="7"/>
  <c r="U172" i="7"/>
  <c r="U171" i="7"/>
  <c r="U170" i="7"/>
  <c r="U169" i="7"/>
  <c r="U168" i="7"/>
  <c r="U167" i="7"/>
  <c r="U166" i="7"/>
  <c r="U165" i="7"/>
  <c r="U164" i="7"/>
  <c r="U163" i="7"/>
  <c r="U162" i="7"/>
  <c r="U161" i="7"/>
  <c r="U160" i="7"/>
  <c r="U159" i="7"/>
  <c r="U158" i="7"/>
  <c r="U157" i="7"/>
  <c r="U156" i="7"/>
  <c r="U155" i="7"/>
  <c r="U154" i="7"/>
  <c r="U153" i="7"/>
  <c r="U152" i="7"/>
  <c r="U151" i="7"/>
  <c r="U150" i="7"/>
  <c r="U149" i="7"/>
  <c r="U148" i="7"/>
  <c r="U147" i="7"/>
  <c r="U146" i="7"/>
  <c r="U145" i="7"/>
  <c r="U144" i="7"/>
  <c r="U143" i="7"/>
  <c r="U142" i="7"/>
  <c r="U141" i="7"/>
  <c r="U140" i="7"/>
  <c r="U139" i="7"/>
  <c r="U138" i="7"/>
  <c r="U137" i="7"/>
  <c r="U136" i="7"/>
  <c r="U135" i="7"/>
  <c r="U134" i="7"/>
  <c r="U133" i="7"/>
  <c r="U132" i="7"/>
  <c r="U131" i="7"/>
  <c r="U130" i="7"/>
  <c r="U129" i="7"/>
  <c r="U128" i="7"/>
  <c r="U127" i="7"/>
  <c r="U126" i="7"/>
  <c r="U125" i="7"/>
  <c r="U124" i="7"/>
  <c r="U123" i="7"/>
  <c r="U122" i="7"/>
  <c r="U121" i="7"/>
  <c r="U120" i="7"/>
  <c r="U119" i="7"/>
  <c r="U118" i="7"/>
  <c r="U117" i="7"/>
  <c r="U116" i="7"/>
  <c r="U115" i="7"/>
  <c r="U114" i="7"/>
  <c r="U113" i="7"/>
  <c r="U112" i="7"/>
  <c r="U111" i="7"/>
  <c r="U110" i="7"/>
  <c r="U109" i="7"/>
  <c r="U108" i="7"/>
  <c r="U107" i="7"/>
  <c r="U106" i="7"/>
  <c r="U105" i="7"/>
  <c r="U104" i="7"/>
  <c r="U103" i="7"/>
  <c r="U102" i="7"/>
  <c r="U101" i="7"/>
  <c r="U100" i="7"/>
  <c r="U99" i="7"/>
  <c r="U98" i="7"/>
  <c r="U97" i="7"/>
  <c r="U96" i="7"/>
  <c r="U95" i="7"/>
  <c r="U94" i="7"/>
  <c r="U93" i="7"/>
  <c r="U92" i="7"/>
  <c r="U91" i="7"/>
  <c r="U90" i="7"/>
  <c r="U89" i="7"/>
  <c r="U88" i="7"/>
  <c r="U87" i="7"/>
  <c r="U86" i="7"/>
  <c r="U85" i="7"/>
  <c r="U84" i="7"/>
  <c r="U83" i="7"/>
  <c r="U82" i="7"/>
  <c r="U81" i="7"/>
  <c r="U80" i="7"/>
  <c r="U79" i="7"/>
  <c r="U78" i="7"/>
  <c r="U77" i="7"/>
  <c r="U76" i="7"/>
  <c r="U75" i="7"/>
  <c r="U74" i="7"/>
  <c r="U73" i="7"/>
  <c r="U72" i="7"/>
  <c r="U71" i="7"/>
  <c r="U70" i="7"/>
  <c r="U69" i="7"/>
  <c r="U68" i="7"/>
  <c r="U67" i="7"/>
  <c r="U66" i="7"/>
  <c r="U65" i="7"/>
  <c r="U64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41" i="7"/>
  <c r="U40" i="7"/>
  <c r="U39" i="7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U8" i="7"/>
  <c r="U7" i="7"/>
  <c r="U6" i="7"/>
  <c r="U5" i="7"/>
  <c r="U4" i="7"/>
  <c r="U153" i="5"/>
  <c r="T153" i="5"/>
  <c r="S153" i="5"/>
  <c r="R153" i="5"/>
  <c r="Q153" i="5"/>
  <c r="P153" i="5"/>
  <c r="O153" i="5"/>
  <c r="N153" i="5"/>
  <c r="M153" i="5"/>
  <c r="L153" i="5"/>
  <c r="J153" i="5"/>
  <c r="H153" i="5"/>
  <c r="U152" i="5"/>
  <c r="T152" i="5"/>
  <c r="S152" i="5"/>
  <c r="R152" i="5"/>
  <c r="Q152" i="5"/>
  <c r="P152" i="5"/>
  <c r="O152" i="5"/>
  <c r="N152" i="5"/>
  <c r="M152" i="5"/>
  <c r="L152" i="5"/>
  <c r="J152" i="5"/>
  <c r="H152" i="5"/>
  <c r="U151" i="5"/>
  <c r="T151" i="5"/>
  <c r="S151" i="5"/>
  <c r="R151" i="5"/>
  <c r="Q151" i="5"/>
  <c r="P151" i="5"/>
  <c r="O151" i="5"/>
  <c r="N151" i="5"/>
  <c r="M151" i="5"/>
  <c r="L151" i="5"/>
  <c r="J151" i="5"/>
  <c r="H151" i="5"/>
  <c r="U150" i="5"/>
  <c r="T150" i="5"/>
  <c r="S150" i="5"/>
  <c r="R150" i="5"/>
  <c r="Q150" i="5"/>
  <c r="P150" i="5"/>
  <c r="O150" i="5"/>
  <c r="N150" i="5"/>
  <c r="M150" i="5"/>
  <c r="L150" i="5"/>
  <c r="J150" i="5"/>
  <c r="H150" i="5"/>
  <c r="U149" i="5"/>
  <c r="T149" i="5"/>
  <c r="S149" i="5"/>
  <c r="R149" i="5"/>
  <c r="Q149" i="5"/>
  <c r="P149" i="5"/>
  <c r="O149" i="5"/>
  <c r="N149" i="5"/>
  <c r="M149" i="5"/>
  <c r="L149" i="5"/>
  <c r="J149" i="5"/>
  <c r="H149" i="5"/>
  <c r="U148" i="5"/>
  <c r="T148" i="5"/>
  <c r="S148" i="5"/>
  <c r="R148" i="5"/>
  <c r="Q148" i="5"/>
  <c r="P148" i="5"/>
  <c r="O148" i="5"/>
  <c r="N148" i="5"/>
  <c r="M148" i="5"/>
  <c r="L148" i="5"/>
  <c r="J148" i="5"/>
  <c r="H148" i="5"/>
  <c r="U147" i="5"/>
  <c r="T147" i="5"/>
  <c r="S147" i="5"/>
  <c r="R147" i="5"/>
  <c r="Q147" i="5"/>
  <c r="P147" i="5"/>
  <c r="O147" i="5"/>
  <c r="N147" i="5"/>
  <c r="M147" i="5"/>
  <c r="L147" i="5"/>
  <c r="J147" i="5"/>
  <c r="H147" i="5"/>
  <c r="U146" i="5"/>
  <c r="T146" i="5"/>
  <c r="S146" i="5"/>
  <c r="R146" i="5"/>
  <c r="Q146" i="5"/>
  <c r="P146" i="5"/>
  <c r="O146" i="5"/>
  <c r="N146" i="5"/>
  <c r="M146" i="5"/>
  <c r="L146" i="5"/>
  <c r="J146" i="5"/>
  <c r="H146" i="5"/>
  <c r="U145" i="5"/>
  <c r="T145" i="5"/>
  <c r="S145" i="5"/>
  <c r="R145" i="5"/>
  <c r="Q145" i="5"/>
  <c r="P145" i="5"/>
  <c r="O145" i="5"/>
  <c r="N145" i="5"/>
  <c r="M145" i="5"/>
  <c r="L145" i="5"/>
  <c r="J145" i="5"/>
  <c r="H145" i="5"/>
  <c r="U144" i="5"/>
  <c r="T144" i="5"/>
  <c r="S144" i="5"/>
  <c r="R144" i="5"/>
  <c r="Q144" i="5"/>
  <c r="P144" i="5"/>
  <c r="O144" i="5"/>
  <c r="N144" i="5"/>
  <c r="M144" i="5"/>
  <c r="L144" i="5"/>
  <c r="J144" i="5"/>
  <c r="H144" i="5"/>
  <c r="U143" i="5"/>
  <c r="T143" i="5"/>
  <c r="S143" i="5"/>
  <c r="R143" i="5"/>
  <c r="Q143" i="5"/>
  <c r="P143" i="5"/>
  <c r="O143" i="5"/>
  <c r="N143" i="5"/>
  <c r="M143" i="5"/>
  <c r="L143" i="5"/>
  <c r="J143" i="5"/>
  <c r="H143" i="5"/>
  <c r="U142" i="5"/>
  <c r="T142" i="5"/>
  <c r="S142" i="5"/>
  <c r="R142" i="5"/>
  <c r="Q142" i="5"/>
  <c r="P142" i="5"/>
  <c r="O142" i="5"/>
  <c r="N142" i="5"/>
  <c r="M142" i="5"/>
  <c r="L142" i="5"/>
  <c r="J142" i="5"/>
  <c r="H142" i="5"/>
  <c r="U141" i="5"/>
  <c r="T141" i="5"/>
  <c r="S141" i="5"/>
  <c r="R141" i="5"/>
  <c r="Q141" i="5"/>
  <c r="P141" i="5"/>
  <c r="O141" i="5"/>
  <c r="N141" i="5"/>
  <c r="M141" i="5"/>
  <c r="L141" i="5"/>
  <c r="J141" i="5"/>
  <c r="H141" i="5"/>
  <c r="U140" i="5"/>
  <c r="T140" i="5"/>
  <c r="S140" i="5"/>
  <c r="R140" i="5"/>
  <c r="Q140" i="5"/>
  <c r="P140" i="5"/>
  <c r="O140" i="5"/>
  <c r="N140" i="5"/>
  <c r="M140" i="5"/>
  <c r="L140" i="5"/>
  <c r="J140" i="5"/>
  <c r="H140" i="5"/>
  <c r="U139" i="5"/>
  <c r="T139" i="5"/>
  <c r="S139" i="5"/>
  <c r="R139" i="5"/>
  <c r="Q139" i="5"/>
  <c r="P139" i="5"/>
  <c r="O139" i="5"/>
  <c r="N139" i="5"/>
  <c r="M139" i="5"/>
  <c r="L139" i="5"/>
  <c r="J139" i="5"/>
  <c r="H139" i="5"/>
  <c r="U138" i="5"/>
  <c r="T138" i="5"/>
  <c r="S138" i="5"/>
  <c r="R138" i="5"/>
  <c r="Q138" i="5"/>
  <c r="P138" i="5"/>
  <c r="O138" i="5"/>
  <c r="N138" i="5"/>
  <c r="M138" i="5"/>
  <c r="L138" i="5"/>
  <c r="J138" i="5"/>
  <c r="H138" i="5"/>
  <c r="U137" i="5"/>
  <c r="T137" i="5"/>
  <c r="S137" i="5"/>
  <c r="R137" i="5"/>
  <c r="Q137" i="5"/>
  <c r="P137" i="5"/>
  <c r="O137" i="5"/>
  <c r="N137" i="5"/>
  <c r="M137" i="5"/>
  <c r="L137" i="5"/>
  <c r="J137" i="5"/>
  <c r="H137" i="5"/>
  <c r="U136" i="5"/>
  <c r="T136" i="5"/>
  <c r="S136" i="5"/>
  <c r="R136" i="5"/>
  <c r="Q136" i="5"/>
  <c r="P136" i="5"/>
  <c r="O136" i="5"/>
  <c r="N136" i="5"/>
  <c r="M136" i="5"/>
  <c r="L136" i="5"/>
  <c r="J136" i="5"/>
  <c r="H136" i="5"/>
  <c r="U135" i="5"/>
  <c r="T135" i="5"/>
  <c r="S135" i="5"/>
  <c r="R135" i="5"/>
  <c r="Q135" i="5"/>
  <c r="P135" i="5"/>
  <c r="O135" i="5"/>
  <c r="N135" i="5"/>
  <c r="M135" i="5"/>
  <c r="L135" i="5"/>
  <c r="J135" i="5"/>
  <c r="H135" i="5"/>
  <c r="U134" i="5"/>
  <c r="T134" i="5"/>
  <c r="S134" i="5"/>
  <c r="R134" i="5"/>
  <c r="Q134" i="5"/>
  <c r="P134" i="5"/>
  <c r="O134" i="5"/>
  <c r="N134" i="5"/>
  <c r="M134" i="5"/>
  <c r="L134" i="5"/>
  <c r="J134" i="5"/>
  <c r="H134" i="5"/>
  <c r="U133" i="5"/>
  <c r="T133" i="5"/>
  <c r="S133" i="5"/>
  <c r="R133" i="5"/>
  <c r="Q133" i="5"/>
  <c r="P133" i="5"/>
  <c r="O133" i="5"/>
  <c r="N133" i="5"/>
  <c r="M133" i="5"/>
  <c r="L133" i="5"/>
  <c r="J133" i="5"/>
  <c r="H133" i="5"/>
  <c r="U132" i="5"/>
  <c r="T132" i="5"/>
  <c r="S132" i="5"/>
  <c r="R132" i="5"/>
  <c r="Q132" i="5"/>
  <c r="P132" i="5"/>
  <c r="O132" i="5"/>
  <c r="N132" i="5"/>
  <c r="M132" i="5"/>
  <c r="L132" i="5"/>
  <c r="J132" i="5"/>
  <c r="H132" i="5"/>
  <c r="U131" i="5"/>
  <c r="T131" i="5"/>
  <c r="S131" i="5"/>
  <c r="R131" i="5"/>
  <c r="Q131" i="5"/>
  <c r="P131" i="5"/>
  <c r="O131" i="5"/>
  <c r="N131" i="5"/>
  <c r="M131" i="5"/>
  <c r="L131" i="5"/>
  <c r="J131" i="5"/>
  <c r="H131" i="5"/>
  <c r="U130" i="5"/>
  <c r="T130" i="5"/>
  <c r="S130" i="5"/>
  <c r="R130" i="5"/>
  <c r="Q130" i="5"/>
  <c r="P130" i="5"/>
  <c r="O130" i="5"/>
  <c r="N130" i="5"/>
  <c r="M130" i="5"/>
  <c r="L130" i="5"/>
  <c r="J130" i="5"/>
  <c r="H130" i="5"/>
  <c r="U129" i="5"/>
  <c r="T129" i="5"/>
  <c r="S129" i="5"/>
  <c r="R129" i="5"/>
  <c r="Q129" i="5"/>
  <c r="P129" i="5"/>
  <c r="O129" i="5"/>
  <c r="N129" i="5"/>
  <c r="M129" i="5"/>
  <c r="L129" i="5"/>
  <c r="J129" i="5"/>
  <c r="H129" i="5"/>
  <c r="U128" i="5"/>
  <c r="T128" i="5"/>
  <c r="S128" i="5"/>
  <c r="R128" i="5"/>
  <c r="Q128" i="5"/>
  <c r="P128" i="5"/>
  <c r="O128" i="5"/>
  <c r="N128" i="5"/>
  <c r="M128" i="5"/>
  <c r="L128" i="5"/>
  <c r="J128" i="5"/>
  <c r="H128" i="5"/>
  <c r="U127" i="5"/>
  <c r="T127" i="5"/>
  <c r="S127" i="5"/>
  <c r="R127" i="5"/>
  <c r="Q127" i="5"/>
  <c r="P127" i="5"/>
  <c r="O127" i="5"/>
  <c r="N127" i="5"/>
  <c r="M127" i="5"/>
  <c r="L127" i="5"/>
  <c r="J127" i="5"/>
  <c r="H127" i="5"/>
  <c r="U126" i="5"/>
  <c r="T126" i="5"/>
  <c r="S126" i="5"/>
  <c r="R126" i="5"/>
  <c r="Q126" i="5"/>
  <c r="P126" i="5"/>
  <c r="O126" i="5"/>
  <c r="N126" i="5"/>
  <c r="M126" i="5"/>
  <c r="L126" i="5"/>
  <c r="J126" i="5"/>
  <c r="H126" i="5"/>
  <c r="U125" i="5"/>
  <c r="T125" i="5"/>
  <c r="S125" i="5"/>
  <c r="R125" i="5"/>
  <c r="Q125" i="5"/>
  <c r="P125" i="5"/>
  <c r="O125" i="5"/>
  <c r="N125" i="5"/>
  <c r="M125" i="5"/>
  <c r="L125" i="5"/>
  <c r="J125" i="5"/>
  <c r="H125" i="5"/>
  <c r="U124" i="5"/>
  <c r="T124" i="5"/>
  <c r="S124" i="5"/>
  <c r="R124" i="5"/>
  <c r="Q124" i="5"/>
  <c r="P124" i="5"/>
  <c r="O124" i="5"/>
  <c r="N124" i="5"/>
  <c r="M124" i="5"/>
  <c r="L124" i="5"/>
  <c r="J124" i="5"/>
  <c r="H124" i="5"/>
  <c r="U123" i="5"/>
  <c r="T123" i="5"/>
  <c r="S123" i="5"/>
  <c r="R123" i="5"/>
  <c r="Q123" i="5"/>
  <c r="P123" i="5"/>
  <c r="O123" i="5"/>
  <c r="N123" i="5"/>
  <c r="M123" i="5"/>
  <c r="L123" i="5"/>
  <c r="J123" i="5"/>
  <c r="H123" i="5"/>
  <c r="U122" i="5"/>
  <c r="T122" i="5"/>
  <c r="S122" i="5"/>
  <c r="R122" i="5"/>
  <c r="Q122" i="5"/>
  <c r="P122" i="5"/>
  <c r="O122" i="5"/>
  <c r="N122" i="5"/>
  <c r="M122" i="5"/>
  <c r="L122" i="5"/>
  <c r="J122" i="5"/>
  <c r="H122" i="5"/>
  <c r="U121" i="5"/>
  <c r="T121" i="5"/>
  <c r="S121" i="5"/>
  <c r="R121" i="5"/>
  <c r="Q121" i="5"/>
  <c r="P121" i="5"/>
  <c r="O121" i="5"/>
  <c r="N121" i="5"/>
  <c r="M121" i="5"/>
  <c r="L121" i="5"/>
  <c r="J121" i="5"/>
  <c r="H121" i="5"/>
  <c r="U120" i="5"/>
  <c r="T120" i="5"/>
  <c r="S120" i="5"/>
  <c r="R120" i="5"/>
  <c r="Q120" i="5"/>
  <c r="P120" i="5"/>
  <c r="O120" i="5"/>
  <c r="N120" i="5"/>
  <c r="M120" i="5"/>
  <c r="L120" i="5"/>
  <c r="J120" i="5"/>
  <c r="H120" i="5"/>
  <c r="U119" i="5"/>
  <c r="T119" i="5"/>
  <c r="S119" i="5"/>
  <c r="R119" i="5"/>
  <c r="Q119" i="5"/>
  <c r="P119" i="5"/>
  <c r="O119" i="5"/>
  <c r="N119" i="5"/>
  <c r="M119" i="5"/>
  <c r="L119" i="5"/>
  <c r="J119" i="5"/>
  <c r="H119" i="5"/>
  <c r="U118" i="5"/>
  <c r="T118" i="5"/>
  <c r="S118" i="5"/>
  <c r="R118" i="5"/>
  <c r="Q118" i="5"/>
  <c r="P118" i="5"/>
  <c r="O118" i="5"/>
  <c r="N118" i="5"/>
  <c r="M118" i="5"/>
  <c r="L118" i="5"/>
  <c r="J118" i="5"/>
  <c r="H118" i="5"/>
  <c r="U117" i="5"/>
  <c r="T117" i="5"/>
  <c r="S117" i="5"/>
  <c r="R117" i="5"/>
  <c r="Q117" i="5"/>
  <c r="P117" i="5"/>
  <c r="O117" i="5"/>
  <c r="N117" i="5"/>
  <c r="M117" i="5"/>
  <c r="L117" i="5"/>
  <c r="J117" i="5"/>
  <c r="H117" i="5"/>
  <c r="U116" i="5"/>
  <c r="T116" i="5"/>
  <c r="S116" i="5"/>
  <c r="R116" i="5"/>
  <c r="Q116" i="5"/>
  <c r="P116" i="5"/>
  <c r="O116" i="5"/>
  <c r="N116" i="5"/>
  <c r="M116" i="5"/>
  <c r="L116" i="5"/>
  <c r="J116" i="5"/>
  <c r="H116" i="5"/>
  <c r="U115" i="5"/>
  <c r="T115" i="5"/>
  <c r="S115" i="5"/>
  <c r="R115" i="5"/>
  <c r="Q115" i="5"/>
  <c r="P115" i="5"/>
  <c r="O115" i="5"/>
  <c r="N115" i="5"/>
  <c r="M115" i="5"/>
  <c r="L115" i="5"/>
  <c r="J115" i="5"/>
  <c r="H115" i="5"/>
  <c r="U114" i="5"/>
  <c r="T114" i="5"/>
  <c r="S114" i="5"/>
  <c r="R114" i="5"/>
  <c r="Q114" i="5"/>
  <c r="P114" i="5"/>
  <c r="O114" i="5"/>
  <c r="N114" i="5"/>
  <c r="M114" i="5"/>
  <c r="L114" i="5"/>
  <c r="J114" i="5"/>
  <c r="H114" i="5"/>
  <c r="U113" i="5"/>
  <c r="T113" i="5"/>
  <c r="S113" i="5"/>
  <c r="R113" i="5"/>
  <c r="Q113" i="5"/>
  <c r="P113" i="5"/>
  <c r="O113" i="5"/>
  <c r="N113" i="5"/>
  <c r="M113" i="5"/>
  <c r="L113" i="5"/>
  <c r="J113" i="5"/>
  <c r="H113" i="5"/>
  <c r="U112" i="5"/>
  <c r="T112" i="5"/>
  <c r="S112" i="5"/>
  <c r="R112" i="5"/>
  <c r="Q112" i="5"/>
  <c r="P112" i="5"/>
  <c r="O112" i="5"/>
  <c r="N112" i="5"/>
  <c r="M112" i="5"/>
  <c r="L112" i="5"/>
  <c r="J112" i="5"/>
  <c r="H112" i="5"/>
  <c r="U111" i="5"/>
  <c r="T111" i="5"/>
  <c r="S111" i="5"/>
  <c r="R111" i="5"/>
  <c r="Q111" i="5"/>
  <c r="P111" i="5"/>
  <c r="O111" i="5"/>
  <c r="N111" i="5"/>
  <c r="M111" i="5"/>
  <c r="L111" i="5"/>
  <c r="J111" i="5"/>
  <c r="H111" i="5"/>
  <c r="U110" i="5"/>
  <c r="T110" i="5"/>
  <c r="S110" i="5"/>
  <c r="R110" i="5"/>
  <c r="Q110" i="5"/>
  <c r="P110" i="5"/>
  <c r="O110" i="5"/>
  <c r="N110" i="5"/>
  <c r="M110" i="5"/>
  <c r="L110" i="5"/>
  <c r="J110" i="5"/>
  <c r="H110" i="5"/>
  <c r="U109" i="5"/>
  <c r="T109" i="5"/>
  <c r="S109" i="5"/>
  <c r="R109" i="5"/>
  <c r="Q109" i="5"/>
  <c r="P109" i="5"/>
  <c r="O109" i="5"/>
  <c r="N109" i="5"/>
  <c r="M109" i="5"/>
  <c r="L109" i="5"/>
  <c r="J109" i="5"/>
  <c r="H109" i="5"/>
  <c r="U108" i="5"/>
  <c r="T108" i="5"/>
  <c r="S108" i="5"/>
  <c r="R108" i="5"/>
  <c r="Q108" i="5"/>
  <c r="P108" i="5"/>
  <c r="O108" i="5"/>
  <c r="N108" i="5"/>
  <c r="M108" i="5"/>
  <c r="L108" i="5"/>
  <c r="J108" i="5"/>
  <c r="H108" i="5"/>
  <c r="U107" i="5"/>
  <c r="T107" i="5"/>
  <c r="S107" i="5"/>
  <c r="R107" i="5"/>
  <c r="Q107" i="5"/>
  <c r="P107" i="5"/>
  <c r="O107" i="5"/>
  <c r="N107" i="5"/>
  <c r="M107" i="5"/>
  <c r="L107" i="5"/>
  <c r="J107" i="5"/>
  <c r="H107" i="5"/>
  <c r="U106" i="5"/>
  <c r="T106" i="5"/>
  <c r="S106" i="5"/>
  <c r="R106" i="5"/>
  <c r="Q106" i="5"/>
  <c r="P106" i="5"/>
  <c r="O106" i="5"/>
  <c r="N106" i="5"/>
  <c r="M106" i="5"/>
  <c r="L106" i="5"/>
  <c r="J106" i="5"/>
  <c r="H106" i="5"/>
  <c r="U105" i="5"/>
  <c r="T105" i="5"/>
  <c r="S105" i="5"/>
  <c r="R105" i="5"/>
  <c r="Q105" i="5"/>
  <c r="P105" i="5"/>
  <c r="O105" i="5"/>
  <c r="N105" i="5"/>
  <c r="M105" i="5"/>
  <c r="L105" i="5"/>
  <c r="J105" i="5"/>
  <c r="H105" i="5"/>
  <c r="U104" i="5"/>
  <c r="T104" i="5"/>
  <c r="S104" i="5"/>
  <c r="R104" i="5"/>
  <c r="Q104" i="5"/>
  <c r="P104" i="5"/>
  <c r="O104" i="5"/>
  <c r="N104" i="5"/>
  <c r="M104" i="5"/>
  <c r="L104" i="5"/>
  <c r="J104" i="5"/>
  <c r="H104" i="5"/>
  <c r="U103" i="5"/>
  <c r="T103" i="5"/>
  <c r="S103" i="5"/>
  <c r="R103" i="5"/>
  <c r="Q103" i="5"/>
  <c r="P103" i="5"/>
  <c r="O103" i="5"/>
  <c r="N103" i="5"/>
  <c r="M103" i="5"/>
  <c r="L103" i="5"/>
  <c r="J103" i="5"/>
  <c r="H103" i="5"/>
  <c r="U102" i="5"/>
  <c r="T102" i="5"/>
  <c r="S102" i="5"/>
  <c r="R102" i="5"/>
  <c r="Q102" i="5"/>
  <c r="P102" i="5"/>
  <c r="O102" i="5"/>
  <c r="N102" i="5"/>
  <c r="M102" i="5"/>
  <c r="L102" i="5"/>
  <c r="J102" i="5"/>
  <c r="H102" i="5"/>
  <c r="U101" i="5"/>
  <c r="T101" i="5"/>
  <c r="S101" i="5"/>
  <c r="R101" i="5"/>
  <c r="Q101" i="5"/>
  <c r="P101" i="5"/>
  <c r="O101" i="5"/>
  <c r="N101" i="5"/>
  <c r="M101" i="5"/>
  <c r="L101" i="5"/>
  <c r="J101" i="5"/>
  <c r="H101" i="5"/>
  <c r="U100" i="5"/>
  <c r="T100" i="5"/>
  <c r="S100" i="5"/>
  <c r="R100" i="5"/>
  <c r="Q100" i="5"/>
  <c r="P100" i="5"/>
  <c r="O100" i="5"/>
  <c r="N100" i="5"/>
  <c r="M100" i="5"/>
  <c r="L100" i="5"/>
  <c r="J100" i="5"/>
  <c r="H100" i="5"/>
  <c r="U99" i="5"/>
  <c r="T99" i="5"/>
  <c r="S99" i="5"/>
  <c r="R99" i="5"/>
  <c r="Q99" i="5"/>
  <c r="P99" i="5"/>
  <c r="O99" i="5"/>
  <c r="N99" i="5"/>
  <c r="M99" i="5"/>
  <c r="L99" i="5"/>
  <c r="J99" i="5"/>
  <c r="H99" i="5"/>
  <c r="U98" i="5"/>
  <c r="T98" i="5"/>
  <c r="S98" i="5"/>
  <c r="R98" i="5"/>
  <c r="Q98" i="5"/>
  <c r="P98" i="5"/>
  <c r="O98" i="5"/>
  <c r="N98" i="5"/>
  <c r="M98" i="5"/>
  <c r="L98" i="5"/>
  <c r="J98" i="5"/>
  <c r="H98" i="5"/>
  <c r="U97" i="5"/>
  <c r="T97" i="5"/>
  <c r="S97" i="5"/>
  <c r="R97" i="5"/>
  <c r="Q97" i="5"/>
  <c r="P97" i="5"/>
  <c r="O97" i="5"/>
  <c r="N97" i="5"/>
  <c r="M97" i="5"/>
  <c r="L97" i="5"/>
  <c r="J97" i="5"/>
  <c r="H97" i="5"/>
  <c r="U96" i="5"/>
  <c r="T96" i="5"/>
  <c r="S96" i="5"/>
  <c r="R96" i="5"/>
  <c r="Q96" i="5"/>
  <c r="P96" i="5"/>
  <c r="O96" i="5"/>
  <c r="N96" i="5"/>
  <c r="M96" i="5"/>
  <c r="L96" i="5"/>
  <c r="J96" i="5"/>
  <c r="H96" i="5"/>
  <c r="U95" i="5"/>
  <c r="T95" i="5"/>
  <c r="S95" i="5"/>
  <c r="R95" i="5"/>
  <c r="Q95" i="5"/>
  <c r="P95" i="5"/>
  <c r="O95" i="5"/>
  <c r="N95" i="5"/>
  <c r="M95" i="5"/>
  <c r="L95" i="5"/>
  <c r="J95" i="5"/>
  <c r="H95" i="5"/>
  <c r="U94" i="5"/>
  <c r="T94" i="5"/>
  <c r="S94" i="5"/>
  <c r="R94" i="5"/>
  <c r="Q94" i="5"/>
  <c r="P94" i="5"/>
  <c r="O94" i="5"/>
  <c r="N94" i="5"/>
  <c r="M94" i="5"/>
  <c r="L94" i="5"/>
  <c r="J94" i="5"/>
  <c r="H94" i="5"/>
  <c r="U93" i="5"/>
  <c r="T93" i="5"/>
  <c r="S93" i="5"/>
  <c r="R93" i="5"/>
  <c r="Q93" i="5"/>
  <c r="P93" i="5"/>
  <c r="O93" i="5"/>
  <c r="N93" i="5"/>
  <c r="M93" i="5"/>
  <c r="L93" i="5"/>
  <c r="J93" i="5"/>
  <c r="H93" i="5"/>
  <c r="U92" i="5"/>
  <c r="T92" i="5"/>
  <c r="S92" i="5"/>
  <c r="R92" i="5"/>
  <c r="Q92" i="5"/>
  <c r="P92" i="5"/>
  <c r="O92" i="5"/>
  <c r="N92" i="5"/>
  <c r="M92" i="5"/>
  <c r="L92" i="5"/>
  <c r="J92" i="5"/>
  <c r="H92" i="5"/>
  <c r="U91" i="5"/>
  <c r="T91" i="5"/>
  <c r="S91" i="5"/>
  <c r="R91" i="5"/>
  <c r="Q91" i="5"/>
  <c r="P91" i="5"/>
  <c r="O91" i="5"/>
  <c r="N91" i="5"/>
  <c r="M91" i="5"/>
  <c r="L91" i="5"/>
  <c r="J91" i="5"/>
  <c r="H91" i="5"/>
  <c r="U90" i="5"/>
  <c r="T90" i="5"/>
  <c r="S90" i="5"/>
  <c r="R90" i="5"/>
  <c r="Q90" i="5"/>
  <c r="P90" i="5"/>
  <c r="O90" i="5"/>
  <c r="N90" i="5"/>
  <c r="M90" i="5"/>
  <c r="L90" i="5"/>
  <c r="J90" i="5"/>
  <c r="H90" i="5"/>
  <c r="U89" i="5"/>
  <c r="T89" i="5"/>
  <c r="S89" i="5"/>
  <c r="R89" i="5"/>
  <c r="Q89" i="5"/>
  <c r="P89" i="5"/>
  <c r="O89" i="5"/>
  <c r="N89" i="5"/>
  <c r="M89" i="5"/>
  <c r="L89" i="5"/>
  <c r="J89" i="5"/>
  <c r="H89" i="5"/>
  <c r="U88" i="5"/>
  <c r="T88" i="5"/>
  <c r="S88" i="5"/>
  <c r="R88" i="5"/>
  <c r="Q88" i="5"/>
  <c r="P88" i="5"/>
  <c r="O88" i="5"/>
  <c r="N88" i="5"/>
  <c r="M88" i="5"/>
  <c r="L88" i="5"/>
  <c r="J88" i="5"/>
  <c r="H88" i="5"/>
  <c r="U87" i="5"/>
  <c r="T87" i="5"/>
  <c r="S87" i="5"/>
  <c r="R87" i="5"/>
  <c r="Q87" i="5"/>
  <c r="P87" i="5"/>
  <c r="O87" i="5"/>
  <c r="N87" i="5"/>
  <c r="M87" i="5"/>
  <c r="L87" i="5"/>
  <c r="J87" i="5"/>
  <c r="H87" i="5"/>
  <c r="U86" i="5"/>
  <c r="T86" i="5"/>
  <c r="S86" i="5"/>
  <c r="R86" i="5"/>
  <c r="Q86" i="5"/>
  <c r="P86" i="5"/>
  <c r="O86" i="5"/>
  <c r="N86" i="5"/>
  <c r="M86" i="5"/>
  <c r="L86" i="5"/>
  <c r="J86" i="5"/>
  <c r="H86" i="5"/>
  <c r="U85" i="5"/>
  <c r="T85" i="5"/>
  <c r="S85" i="5"/>
  <c r="R85" i="5"/>
  <c r="Q85" i="5"/>
  <c r="P85" i="5"/>
  <c r="O85" i="5"/>
  <c r="N85" i="5"/>
  <c r="M85" i="5"/>
  <c r="L85" i="5"/>
  <c r="J85" i="5"/>
  <c r="H85" i="5"/>
  <c r="U84" i="5"/>
  <c r="T84" i="5"/>
  <c r="S84" i="5"/>
  <c r="R84" i="5"/>
  <c r="Q84" i="5"/>
  <c r="P84" i="5"/>
  <c r="O84" i="5"/>
  <c r="N84" i="5"/>
  <c r="M84" i="5"/>
  <c r="L84" i="5"/>
  <c r="J84" i="5"/>
  <c r="H84" i="5"/>
  <c r="U83" i="5"/>
  <c r="T83" i="5"/>
  <c r="S83" i="5"/>
  <c r="R83" i="5"/>
  <c r="Q83" i="5"/>
  <c r="P83" i="5"/>
  <c r="O83" i="5"/>
  <c r="N83" i="5"/>
  <c r="M83" i="5"/>
  <c r="L83" i="5"/>
  <c r="J83" i="5"/>
  <c r="H83" i="5"/>
  <c r="U82" i="5"/>
  <c r="T82" i="5"/>
  <c r="S82" i="5"/>
  <c r="R82" i="5"/>
  <c r="Q82" i="5"/>
  <c r="P82" i="5"/>
  <c r="O82" i="5"/>
  <c r="N82" i="5"/>
  <c r="M82" i="5"/>
  <c r="L82" i="5"/>
  <c r="J82" i="5"/>
  <c r="H82" i="5"/>
  <c r="U81" i="5"/>
  <c r="T81" i="5"/>
  <c r="S81" i="5"/>
  <c r="R81" i="5"/>
  <c r="Q81" i="5"/>
  <c r="P81" i="5"/>
  <c r="O81" i="5"/>
  <c r="N81" i="5"/>
  <c r="M81" i="5"/>
  <c r="L81" i="5"/>
  <c r="J81" i="5"/>
  <c r="H81" i="5"/>
  <c r="U80" i="5"/>
  <c r="T80" i="5"/>
  <c r="S80" i="5"/>
  <c r="R80" i="5"/>
  <c r="Q80" i="5"/>
  <c r="P80" i="5"/>
  <c r="O80" i="5"/>
  <c r="N80" i="5"/>
  <c r="M80" i="5"/>
  <c r="L80" i="5"/>
  <c r="J80" i="5"/>
  <c r="H80" i="5"/>
  <c r="U79" i="5"/>
  <c r="T79" i="5"/>
  <c r="S79" i="5"/>
  <c r="R79" i="5"/>
  <c r="Q79" i="5"/>
  <c r="P79" i="5"/>
  <c r="O79" i="5"/>
  <c r="N79" i="5"/>
  <c r="M79" i="5"/>
  <c r="L79" i="5"/>
  <c r="J79" i="5"/>
  <c r="H79" i="5"/>
  <c r="U78" i="5"/>
  <c r="T78" i="5"/>
  <c r="S78" i="5"/>
  <c r="R78" i="5"/>
  <c r="Q78" i="5"/>
  <c r="P78" i="5"/>
  <c r="O78" i="5"/>
  <c r="N78" i="5"/>
  <c r="M78" i="5"/>
  <c r="L78" i="5"/>
  <c r="J78" i="5"/>
  <c r="H78" i="5"/>
  <c r="U77" i="5"/>
  <c r="T77" i="5"/>
  <c r="S77" i="5"/>
  <c r="R77" i="5"/>
  <c r="Q77" i="5"/>
  <c r="P77" i="5"/>
  <c r="O77" i="5"/>
  <c r="N77" i="5"/>
  <c r="M77" i="5"/>
  <c r="L77" i="5"/>
  <c r="J77" i="5"/>
  <c r="H77" i="5"/>
  <c r="U76" i="5"/>
  <c r="T76" i="5"/>
  <c r="S76" i="5"/>
  <c r="R76" i="5"/>
  <c r="Q76" i="5"/>
  <c r="P76" i="5"/>
  <c r="O76" i="5"/>
  <c r="N76" i="5"/>
  <c r="M76" i="5"/>
  <c r="L76" i="5"/>
  <c r="J76" i="5"/>
  <c r="H76" i="5"/>
  <c r="U75" i="5"/>
  <c r="T75" i="5"/>
  <c r="S75" i="5"/>
  <c r="R75" i="5"/>
  <c r="Q75" i="5"/>
  <c r="P75" i="5"/>
  <c r="O75" i="5"/>
  <c r="N75" i="5"/>
  <c r="M75" i="5"/>
  <c r="L75" i="5"/>
  <c r="J75" i="5"/>
  <c r="H75" i="5"/>
  <c r="U74" i="5"/>
  <c r="T74" i="5"/>
  <c r="S74" i="5"/>
  <c r="R74" i="5"/>
  <c r="Q74" i="5"/>
  <c r="P74" i="5"/>
  <c r="O74" i="5"/>
  <c r="N74" i="5"/>
  <c r="M74" i="5"/>
  <c r="L74" i="5"/>
  <c r="J74" i="5"/>
  <c r="H74" i="5"/>
  <c r="U73" i="5"/>
  <c r="T73" i="5"/>
  <c r="S73" i="5"/>
  <c r="R73" i="5"/>
  <c r="Q73" i="5"/>
  <c r="P73" i="5"/>
  <c r="O73" i="5"/>
  <c r="N73" i="5"/>
  <c r="M73" i="5"/>
  <c r="L73" i="5"/>
  <c r="J73" i="5"/>
  <c r="H73" i="5"/>
  <c r="U72" i="5"/>
  <c r="T72" i="5"/>
  <c r="S72" i="5"/>
  <c r="R72" i="5"/>
  <c r="Q72" i="5"/>
  <c r="P72" i="5"/>
  <c r="O72" i="5"/>
  <c r="N72" i="5"/>
  <c r="M72" i="5"/>
  <c r="L72" i="5"/>
  <c r="J72" i="5"/>
  <c r="H72" i="5"/>
  <c r="U71" i="5"/>
  <c r="T71" i="5"/>
  <c r="S71" i="5"/>
  <c r="R71" i="5"/>
  <c r="Q71" i="5"/>
  <c r="P71" i="5"/>
  <c r="O71" i="5"/>
  <c r="N71" i="5"/>
  <c r="M71" i="5"/>
  <c r="L71" i="5"/>
  <c r="J71" i="5"/>
  <c r="H71" i="5"/>
  <c r="U70" i="5"/>
  <c r="T70" i="5"/>
  <c r="S70" i="5"/>
  <c r="R70" i="5"/>
  <c r="Q70" i="5"/>
  <c r="P70" i="5"/>
  <c r="O70" i="5"/>
  <c r="N70" i="5"/>
  <c r="M70" i="5"/>
  <c r="L70" i="5"/>
  <c r="J70" i="5"/>
  <c r="H70" i="5"/>
  <c r="U69" i="5"/>
  <c r="T69" i="5"/>
  <c r="S69" i="5"/>
  <c r="R69" i="5"/>
  <c r="Q69" i="5"/>
  <c r="P69" i="5"/>
  <c r="O69" i="5"/>
  <c r="N69" i="5"/>
  <c r="M69" i="5"/>
  <c r="L69" i="5"/>
  <c r="J69" i="5"/>
  <c r="H69" i="5"/>
  <c r="U68" i="5"/>
  <c r="T68" i="5"/>
  <c r="S68" i="5"/>
  <c r="R68" i="5"/>
  <c r="Q68" i="5"/>
  <c r="P68" i="5"/>
  <c r="O68" i="5"/>
  <c r="N68" i="5"/>
  <c r="M68" i="5"/>
  <c r="L68" i="5"/>
  <c r="J68" i="5"/>
  <c r="H68" i="5"/>
  <c r="U67" i="5"/>
  <c r="T67" i="5"/>
  <c r="S67" i="5"/>
  <c r="R67" i="5"/>
  <c r="Q67" i="5"/>
  <c r="P67" i="5"/>
  <c r="O67" i="5"/>
  <c r="N67" i="5"/>
  <c r="M67" i="5"/>
  <c r="L67" i="5"/>
  <c r="J67" i="5"/>
  <c r="H67" i="5"/>
  <c r="U66" i="5"/>
  <c r="T66" i="5"/>
  <c r="S66" i="5"/>
  <c r="R66" i="5"/>
  <c r="Q66" i="5"/>
  <c r="P66" i="5"/>
  <c r="O66" i="5"/>
  <c r="N66" i="5"/>
  <c r="M66" i="5"/>
  <c r="L66" i="5"/>
  <c r="J66" i="5"/>
  <c r="H66" i="5"/>
  <c r="U65" i="5"/>
  <c r="T65" i="5"/>
  <c r="S65" i="5"/>
  <c r="R65" i="5"/>
  <c r="Q65" i="5"/>
  <c r="P65" i="5"/>
  <c r="O65" i="5"/>
  <c r="N65" i="5"/>
  <c r="M65" i="5"/>
  <c r="L65" i="5"/>
  <c r="J65" i="5"/>
  <c r="H65" i="5"/>
  <c r="U64" i="5"/>
  <c r="T64" i="5"/>
  <c r="S64" i="5"/>
  <c r="R64" i="5"/>
  <c r="Q64" i="5"/>
  <c r="P64" i="5"/>
  <c r="O64" i="5"/>
  <c r="N64" i="5"/>
  <c r="M64" i="5"/>
  <c r="L64" i="5"/>
  <c r="J64" i="5"/>
  <c r="H64" i="5"/>
  <c r="U63" i="5"/>
  <c r="T63" i="5"/>
  <c r="S63" i="5"/>
  <c r="R63" i="5"/>
  <c r="Q63" i="5"/>
  <c r="P63" i="5"/>
  <c r="O63" i="5"/>
  <c r="N63" i="5"/>
  <c r="M63" i="5"/>
  <c r="L63" i="5"/>
  <c r="J63" i="5"/>
  <c r="H63" i="5"/>
  <c r="U62" i="5"/>
  <c r="T62" i="5"/>
  <c r="S62" i="5"/>
  <c r="R62" i="5"/>
  <c r="Q62" i="5"/>
  <c r="P62" i="5"/>
  <c r="O62" i="5"/>
  <c r="N62" i="5"/>
  <c r="M62" i="5"/>
  <c r="L62" i="5"/>
  <c r="J62" i="5"/>
  <c r="H62" i="5"/>
  <c r="U61" i="5"/>
  <c r="T61" i="5"/>
  <c r="S61" i="5"/>
  <c r="R61" i="5"/>
  <c r="Q61" i="5"/>
  <c r="P61" i="5"/>
  <c r="O61" i="5"/>
  <c r="N61" i="5"/>
  <c r="M61" i="5"/>
  <c r="L61" i="5"/>
  <c r="J61" i="5"/>
  <c r="H61" i="5"/>
  <c r="U60" i="5"/>
  <c r="T60" i="5"/>
  <c r="S60" i="5"/>
  <c r="R60" i="5"/>
  <c r="Q60" i="5"/>
  <c r="P60" i="5"/>
  <c r="O60" i="5"/>
  <c r="N60" i="5"/>
  <c r="M60" i="5"/>
  <c r="L60" i="5"/>
  <c r="J60" i="5"/>
  <c r="H60" i="5"/>
  <c r="U59" i="5"/>
  <c r="T59" i="5"/>
  <c r="S59" i="5"/>
  <c r="R59" i="5"/>
  <c r="Q59" i="5"/>
  <c r="P59" i="5"/>
  <c r="O59" i="5"/>
  <c r="N59" i="5"/>
  <c r="M59" i="5"/>
  <c r="L59" i="5"/>
  <c r="J59" i="5"/>
  <c r="H59" i="5"/>
  <c r="U58" i="5"/>
  <c r="T58" i="5"/>
  <c r="S58" i="5"/>
  <c r="R58" i="5"/>
  <c r="Q58" i="5"/>
  <c r="P58" i="5"/>
  <c r="O58" i="5"/>
  <c r="N58" i="5"/>
  <c r="M58" i="5"/>
  <c r="L58" i="5"/>
  <c r="J58" i="5"/>
  <c r="H58" i="5"/>
  <c r="U57" i="5"/>
  <c r="T57" i="5"/>
  <c r="S57" i="5"/>
  <c r="R57" i="5"/>
  <c r="Q57" i="5"/>
  <c r="P57" i="5"/>
  <c r="O57" i="5"/>
  <c r="N57" i="5"/>
  <c r="M57" i="5"/>
  <c r="L57" i="5"/>
  <c r="J57" i="5"/>
  <c r="H57" i="5"/>
  <c r="U56" i="5"/>
  <c r="T56" i="5"/>
  <c r="S56" i="5"/>
  <c r="R56" i="5"/>
  <c r="Q56" i="5"/>
  <c r="P56" i="5"/>
  <c r="O56" i="5"/>
  <c r="N56" i="5"/>
  <c r="M56" i="5"/>
  <c r="L56" i="5"/>
  <c r="J56" i="5"/>
  <c r="H56" i="5"/>
  <c r="U55" i="5"/>
  <c r="T55" i="5"/>
  <c r="S55" i="5"/>
  <c r="R55" i="5"/>
  <c r="Q55" i="5"/>
  <c r="P55" i="5"/>
  <c r="O55" i="5"/>
  <c r="N55" i="5"/>
  <c r="M55" i="5"/>
  <c r="L55" i="5"/>
  <c r="J55" i="5"/>
  <c r="H55" i="5"/>
  <c r="U54" i="5"/>
  <c r="T54" i="5"/>
  <c r="S54" i="5"/>
  <c r="R54" i="5"/>
  <c r="Q54" i="5"/>
  <c r="P54" i="5"/>
  <c r="O54" i="5"/>
  <c r="N54" i="5"/>
  <c r="M54" i="5"/>
  <c r="L54" i="5"/>
  <c r="J54" i="5"/>
  <c r="H54" i="5"/>
  <c r="U53" i="5"/>
  <c r="T53" i="5"/>
  <c r="S53" i="5"/>
  <c r="R53" i="5"/>
  <c r="Q53" i="5"/>
  <c r="P53" i="5"/>
  <c r="O53" i="5"/>
  <c r="N53" i="5"/>
  <c r="M53" i="5"/>
  <c r="L53" i="5"/>
  <c r="J53" i="5"/>
  <c r="H53" i="5"/>
  <c r="U52" i="5"/>
  <c r="T52" i="5"/>
  <c r="S52" i="5"/>
  <c r="R52" i="5"/>
  <c r="Q52" i="5"/>
  <c r="P52" i="5"/>
  <c r="O52" i="5"/>
  <c r="N52" i="5"/>
  <c r="M52" i="5"/>
  <c r="L52" i="5"/>
  <c r="J52" i="5"/>
  <c r="H52" i="5"/>
  <c r="U51" i="5"/>
  <c r="T51" i="5"/>
  <c r="S51" i="5"/>
  <c r="R51" i="5"/>
  <c r="Q51" i="5"/>
  <c r="P51" i="5"/>
  <c r="O51" i="5"/>
  <c r="N51" i="5"/>
  <c r="M51" i="5"/>
  <c r="L51" i="5"/>
  <c r="J51" i="5"/>
  <c r="H51" i="5"/>
  <c r="U50" i="5"/>
  <c r="T50" i="5"/>
  <c r="S50" i="5"/>
  <c r="R50" i="5"/>
  <c r="Q50" i="5"/>
  <c r="P50" i="5"/>
  <c r="O50" i="5"/>
  <c r="N50" i="5"/>
  <c r="M50" i="5"/>
  <c r="L50" i="5"/>
  <c r="J50" i="5"/>
  <c r="H50" i="5"/>
  <c r="U49" i="5"/>
  <c r="T49" i="5"/>
  <c r="S49" i="5"/>
  <c r="R49" i="5"/>
  <c r="Q49" i="5"/>
  <c r="P49" i="5"/>
  <c r="O49" i="5"/>
  <c r="N49" i="5"/>
  <c r="M49" i="5"/>
  <c r="L49" i="5"/>
  <c r="J49" i="5"/>
  <c r="H49" i="5"/>
  <c r="U48" i="5"/>
  <c r="T48" i="5"/>
  <c r="S48" i="5"/>
  <c r="R48" i="5"/>
  <c r="Q48" i="5"/>
  <c r="P48" i="5"/>
  <c r="O48" i="5"/>
  <c r="N48" i="5"/>
  <c r="M48" i="5"/>
  <c r="L48" i="5"/>
  <c r="J48" i="5"/>
  <c r="H48" i="5"/>
  <c r="U47" i="5"/>
  <c r="T47" i="5"/>
  <c r="S47" i="5"/>
  <c r="R47" i="5"/>
  <c r="Q47" i="5"/>
  <c r="P47" i="5"/>
  <c r="O47" i="5"/>
  <c r="N47" i="5"/>
  <c r="M47" i="5"/>
  <c r="L47" i="5"/>
  <c r="J47" i="5"/>
  <c r="H47" i="5"/>
  <c r="U46" i="5"/>
  <c r="T46" i="5"/>
  <c r="S46" i="5"/>
  <c r="R46" i="5"/>
  <c r="Q46" i="5"/>
  <c r="P46" i="5"/>
  <c r="O46" i="5"/>
  <c r="N46" i="5"/>
  <c r="M46" i="5"/>
  <c r="L46" i="5"/>
  <c r="J46" i="5"/>
  <c r="H46" i="5"/>
  <c r="U45" i="5"/>
  <c r="T45" i="5"/>
  <c r="S45" i="5"/>
  <c r="R45" i="5"/>
  <c r="Q45" i="5"/>
  <c r="P45" i="5"/>
  <c r="O45" i="5"/>
  <c r="N45" i="5"/>
  <c r="M45" i="5"/>
  <c r="L45" i="5"/>
  <c r="J45" i="5"/>
  <c r="H45" i="5"/>
  <c r="U44" i="5"/>
  <c r="T44" i="5"/>
  <c r="S44" i="5"/>
  <c r="R44" i="5"/>
  <c r="Q44" i="5"/>
  <c r="P44" i="5"/>
  <c r="O44" i="5"/>
  <c r="N44" i="5"/>
  <c r="M44" i="5"/>
  <c r="L44" i="5"/>
  <c r="J44" i="5"/>
  <c r="H44" i="5"/>
  <c r="U43" i="5"/>
  <c r="T43" i="5"/>
  <c r="S43" i="5"/>
  <c r="R43" i="5"/>
  <c r="Q43" i="5"/>
  <c r="P43" i="5"/>
  <c r="O43" i="5"/>
  <c r="N43" i="5"/>
  <c r="M43" i="5"/>
  <c r="L43" i="5"/>
  <c r="J43" i="5"/>
  <c r="H43" i="5"/>
  <c r="U42" i="5"/>
  <c r="T42" i="5"/>
  <c r="S42" i="5"/>
  <c r="R42" i="5"/>
  <c r="Q42" i="5"/>
  <c r="P42" i="5"/>
  <c r="O42" i="5"/>
  <c r="N42" i="5"/>
  <c r="M42" i="5"/>
  <c r="L42" i="5"/>
  <c r="J42" i="5"/>
  <c r="H42" i="5"/>
  <c r="U41" i="5"/>
  <c r="T41" i="5"/>
  <c r="S41" i="5"/>
  <c r="R41" i="5"/>
  <c r="Q41" i="5"/>
  <c r="P41" i="5"/>
  <c r="O41" i="5"/>
  <c r="N41" i="5"/>
  <c r="M41" i="5"/>
  <c r="L41" i="5"/>
  <c r="J41" i="5"/>
  <c r="H41" i="5"/>
  <c r="U40" i="5"/>
  <c r="T40" i="5"/>
  <c r="S40" i="5"/>
  <c r="R40" i="5"/>
  <c r="Q40" i="5"/>
  <c r="P40" i="5"/>
  <c r="O40" i="5"/>
  <c r="N40" i="5"/>
  <c r="M40" i="5"/>
  <c r="L40" i="5"/>
  <c r="J40" i="5"/>
  <c r="H40" i="5"/>
  <c r="U39" i="5"/>
  <c r="T39" i="5"/>
  <c r="S39" i="5"/>
  <c r="R39" i="5"/>
  <c r="Q39" i="5"/>
  <c r="P39" i="5"/>
  <c r="O39" i="5"/>
  <c r="N39" i="5"/>
  <c r="M39" i="5"/>
  <c r="L39" i="5"/>
  <c r="J39" i="5"/>
  <c r="H39" i="5"/>
  <c r="U38" i="5"/>
  <c r="T38" i="5"/>
  <c r="S38" i="5"/>
  <c r="R38" i="5"/>
  <c r="Q38" i="5"/>
  <c r="P38" i="5"/>
  <c r="O38" i="5"/>
  <c r="N38" i="5"/>
  <c r="M38" i="5"/>
  <c r="L38" i="5"/>
  <c r="J38" i="5"/>
  <c r="H38" i="5"/>
  <c r="U37" i="5"/>
  <c r="T37" i="5"/>
  <c r="S37" i="5"/>
  <c r="R37" i="5"/>
  <c r="Q37" i="5"/>
  <c r="P37" i="5"/>
  <c r="O37" i="5"/>
  <c r="N37" i="5"/>
  <c r="M37" i="5"/>
  <c r="L37" i="5"/>
  <c r="J37" i="5"/>
  <c r="H37" i="5"/>
  <c r="U36" i="5"/>
  <c r="T36" i="5"/>
  <c r="S36" i="5"/>
  <c r="R36" i="5"/>
  <c r="Q36" i="5"/>
  <c r="P36" i="5"/>
  <c r="O36" i="5"/>
  <c r="N36" i="5"/>
  <c r="M36" i="5"/>
  <c r="L36" i="5"/>
  <c r="J36" i="5"/>
  <c r="H36" i="5"/>
  <c r="U35" i="5"/>
  <c r="T35" i="5"/>
  <c r="S35" i="5"/>
  <c r="R35" i="5"/>
  <c r="Q35" i="5"/>
  <c r="P35" i="5"/>
  <c r="O35" i="5"/>
  <c r="N35" i="5"/>
  <c r="M35" i="5"/>
  <c r="L35" i="5"/>
  <c r="J35" i="5"/>
  <c r="H35" i="5"/>
  <c r="U34" i="5"/>
  <c r="T34" i="5"/>
  <c r="S34" i="5"/>
  <c r="R34" i="5"/>
  <c r="Q34" i="5"/>
  <c r="P34" i="5"/>
  <c r="O34" i="5"/>
  <c r="N34" i="5"/>
  <c r="M34" i="5"/>
  <c r="L34" i="5"/>
  <c r="J34" i="5"/>
  <c r="H34" i="5"/>
  <c r="U33" i="5"/>
  <c r="T33" i="5"/>
  <c r="S33" i="5"/>
  <c r="R33" i="5"/>
  <c r="Q33" i="5"/>
  <c r="P33" i="5"/>
  <c r="O33" i="5"/>
  <c r="N33" i="5"/>
  <c r="M33" i="5"/>
  <c r="L33" i="5"/>
  <c r="J33" i="5"/>
  <c r="H33" i="5"/>
  <c r="U32" i="5"/>
  <c r="T32" i="5"/>
  <c r="S32" i="5"/>
  <c r="R32" i="5"/>
  <c r="Q32" i="5"/>
  <c r="P32" i="5"/>
  <c r="O32" i="5"/>
  <c r="N32" i="5"/>
  <c r="M32" i="5"/>
  <c r="L32" i="5"/>
  <c r="J32" i="5"/>
  <c r="H32" i="5"/>
  <c r="U31" i="5"/>
  <c r="T31" i="5"/>
  <c r="S31" i="5"/>
  <c r="R31" i="5"/>
  <c r="Q31" i="5"/>
  <c r="P31" i="5"/>
  <c r="O31" i="5"/>
  <c r="N31" i="5"/>
  <c r="M31" i="5"/>
  <c r="L31" i="5"/>
  <c r="J31" i="5"/>
  <c r="H31" i="5"/>
  <c r="U30" i="5"/>
  <c r="T30" i="5"/>
  <c r="S30" i="5"/>
  <c r="R30" i="5"/>
  <c r="Q30" i="5"/>
  <c r="P30" i="5"/>
  <c r="O30" i="5"/>
  <c r="N30" i="5"/>
  <c r="M30" i="5"/>
  <c r="L30" i="5"/>
  <c r="J30" i="5"/>
  <c r="H30" i="5"/>
  <c r="U29" i="5"/>
  <c r="T29" i="5"/>
  <c r="S29" i="5"/>
  <c r="R29" i="5"/>
  <c r="Q29" i="5"/>
  <c r="P29" i="5"/>
  <c r="O29" i="5"/>
  <c r="N29" i="5"/>
  <c r="M29" i="5"/>
  <c r="L29" i="5"/>
  <c r="J29" i="5"/>
  <c r="H29" i="5"/>
  <c r="U28" i="5"/>
  <c r="T28" i="5"/>
  <c r="S28" i="5"/>
  <c r="R28" i="5"/>
  <c r="Q28" i="5"/>
  <c r="P28" i="5"/>
  <c r="O28" i="5"/>
  <c r="N28" i="5"/>
  <c r="M28" i="5"/>
  <c r="L28" i="5"/>
  <c r="J28" i="5"/>
  <c r="H28" i="5"/>
  <c r="U27" i="5"/>
  <c r="T27" i="5"/>
  <c r="S27" i="5"/>
  <c r="R27" i="5"/>
  <c r="Q27" i="5"/>
  <c r="P27" i="5"/>
  <c r="O27" i="5"/>
  <c r="N27" i="5"/>
  <c r="M27" i="5"/>
  <c r="L27" i="5"/>
  <c r="J27" i="5"/>
  <c r="H27" i="5"/>
  <c r="U26" i="5"/>
  <c r="T26" i="5"/>
  <c r="S26" i="5"/>
  <c r="R26" i="5"/>
  <c r="Q26" i="5"/>
  <c r="P26" i="5"/>
  <c r="O26" i="5"/>
  <c r="N26" i="5"/>
  <c r="M26" i="5"/>
  <c r="L26" i="5"/>
  <c r="J26" i="5"/>
  <c r="H26" i="5"/>
  <c r="U25" i="5"/>
  <c r="T25" i="5"/>
  <c r="S25" i="5"/>
  <c r="R25" i="5"/>
  <c r="Q25" i="5"/>
  <c r="P25" i="5"/>
  <c r="O25" i="5"/>
  <c r="N25" i="5"/>
  <c r="M25" i="5"/>
  <c r="L25" i="5"/>
  <c r="J25" i="5"/>
  <c r="H25" i="5"/>
  <c r="U24" i="5"/>
  <c r="T24" i="5"/>
  <c r="S24" i="5"/>
  <c r="R24" i="5"/>
  <c r="Q24" i="5"/>
  <c r="P24" i="5"/>
  <c r="O24" i="5"/>
  <c r="N24" i="5"/>
  <c r="M24" i="5"/>
  <c r="L24" i="5"/>
  <c r="J24" i="5"/>
  <c r="H24" i="5"/>
  <c r="U23" i="5"/>
  <c r="T23" i="5"/>
  <c r="S23" i="5"/>
  <c r="R23" i="5"/>
  <c r="Q23" i="5"/>
  <c r="P23" i="5"/>
  <c r="O23" i="5"/>
  <c r="N23" i="5"/>
  <c r="M23" i="5"/>
  <c r="L23" i="5"/>
  <c r="J23" i="5"/>
  <c r="H23" i="5"/>
  <c r="U22" i="5"/>
  <c r="T22" i="5"/>
  <c r="S22" i="5"/>
  <c r="R22" i="5"/>
  <c r="Q22" i="5"/>
  <c r="P22" i="5"/>
  <c r="O22" i="5"/>
  <c r="N22" i="5"/>
  <c r="M22" i="5"/>
  <c r="L22" i="5"/>
  <c r="J22" i="5"/>
  <c r="H22" i="5"/>
  <c r="U21" i="5"/>
  <c r="T21" i="5"/>
  <c r="S21" i="5"/>
  <c r="R21" i="5"/>
  <c r="Q21" i="5"/>
  <c r="P21" i="5"/>
  <c r="O21" i="5"/>
  <c r="N21" i="5"/>
  <c r="M21" i="5"/>
  <c r="L21" i="5"/>
  <c r="J21" i="5"/>
  <c r="H21" i="5"/>
  <c r="U20" i="5"/>
  <c r="T20" i="5"/>
  <c r="S20" i="5"/>
  <c r="R20" i="5"/>
  <c r="Q20" i="5"/>
  <c r="P20" i="5"/>
  <c r="O20" i="5"/>
  <c r="N20" i="5"/>
  <c r="M20" i="5"/>
  <c r="L20" i="5"/>
  <c r="J20" i="5"/>
  <c r="H20" i="5"/>
  <c r="U19" i="5"/>
  <c r="T19" i="5"/>
  <c r="S19" i="5"/>
  <c r="R19" i="5"/>
  <c r="Q19" i="5"/>
  <c r="P19" i="5"/>
  <c r="O19" i="5"/>
  <c r="N19" i="5"/>
  <c r="M19" i="5"/>
  <c r="L19" i="5"/>
  <c r="J19" i="5"/>
  <c r="H19" i="5"/>
  <c r="U18" i="5"/>
  <c r="T18" i="5"/>
  <c r="S18" i="5"/>
  <c r="R18" i="5"/>
  <c r="Q18" i="5"/>
  <c r="P18" i="5"/>
  <c r="O18" i="5"/>
  <c r="N18" i="5"/>
  <c r="M18" i="5"/>
  <c r="L18" i="5"/>
  <c r="J18" i="5"/>
  <c r="H18" i="5"/>
  <c r="U17" i="5"/>
  <c r="T17" i="5"/>
  <c r="S17" i="5"/>
  <c r="R17" i="5"/>
  <c r="Q17" i="5"/>
  <c r="P17" i="5"/>
  <c r="O17" i="5"/>
  <c r="N17" i="5"/>
  <c r="M17" i="5"/>
  <c r="L17" i="5"/>
  <c r="J17" i="5"/>
  <c r="H17" i="5"/>
  <c r="U16" i="5"/>
  <c r="T16" i="5"/>
  <c r="S16" i="5"/>
  <c r="R16" i="5"/>
  <c r="Q16" i="5"/>
  <c r="P16" i="5"/>
  <c r="O16" i="5"/>
  <c r="N16" i="5"/>
  <c r="M16" i="5"/>
  <c r="L16" i="5"/>
  <c r="J16" i="5"/>
  <c r="H16" i="5"/>
  <c r="U15" i="5"/>
  <c r="T15" i="5"/>
  <c r="S15" i="5"/>
  <c r="R15" i="5"/>
  <c r="Q15" i="5"/>
  <c r="P15" i="5"/>
  <c r="O15" i="5"/>
  <c r="N15" i="5"/>
  <c r="M15" i="5"/>
  <c r="L15" i="5"/>
  <c r="J15" i="5"/>
  <c r="H15" i="5"/>
  <c r="U14" i="5"/>
  <c r="T14" i="5"/>
  <c r="S14" i="5"/>
  <c r="R14" i="5"/>
  <c r="Q14" i="5"/>
  <c r="P14" i="5"/>
  <c r="O14" i="5"/>
  <c r="N14" i="5"/>
  <c r="M14" i="5"/>
  <c r="L14" i="5"/>
  <c r="J14" i="5"/>
  <c r="H14" i="5"/>
  <c r="U13" i="5"/>
  <c r="T13" i="5"/>
  <c r="S13" i="5"/>
  <c r="R13" i="5"/>
  <c r="Q13" i="5"/>
  <c r="P13" i="5"/>
  <c r="O13" i="5"/>
  <c r="N13" i="5"/>
  <c r="M13" i="5"/>
  <c r="L13" i="5"/>
  <c r="J13" i="5"/>
  <c r="H13" i="5"/>
  <c r="U12" i="5"/>
  <c r="T12" i="5"/>
  <c r="S12" i="5"/>
  <c r="R12" i="5"/>
  <c r="Q12" i="5"/>
  <c r="P12" i="5"/>
  <c r="O12" i="5"/>
  <c r="N12" i="5"/>
  <c r="M12" i="5"/>
  <c r="L12" i="5"/>
  <c r="J12" i="5"/>
  <c r="H12" i="5"/>
  <c r="U11" i="5"/>
  <c r="T11" i="5"/>
  <c r="S11" i="5"/>
  <c r="R11" i="5"/>
  <c r="Q11" i="5"/>
  <c r="P11" i="5"/>
  <c r="O11" i="5"/>
  <c r="N11" i="5"/>
  <c r="M11" i="5"/>
  <c r="L11" i="5"/>
  <c r="J11" i="5"/>
  <c r="H11" i="5"/>
  <c r="U10" i="5"/>
  <c r="T10" i="5"/>
  <c r="S10" i="5"/>
  <c r="R10" i="5"/>
  <c r="Q10" i="5"/>
  <c r="P10" i="5"/>
  <c r="O10" i="5"/>
  <c r="N10" i="5"/>
  <c r="M10" i="5"/>
  <c r="L10" i="5"/>
  <c r="J10" i="5"/>
  <c r="H10" i="5"/>
  <c r="U9" i="5"/>
  <c r="T9" i="5"/>
  <c r="S9" i="5"/>
  <c r="R9" i="5"/>
  <c r="Q9" i="5"/>
  <c r="P9" i="5"/>
  <c r="O9" i="5"/>
  <c r="N9" i="5"/>
  <c r="M9" i="5"/>
  <c r="L9" i="5"/>
  <c r="J9" i="5"/>
  <c r="H9" i="5"/>
  <c r="U8" i="5"/>
  <c r="T8" i="5"/>
  <c r="S8" i="5"/>
  <c r="R8" i="5"/>
  <c r="Q8" i="5"/>
  <c r="P8" i="5"/>
  <c r="O8" i="5"/>
  <c r="N8" i="5"/>
  <c r="M8" i="5"/>
  <c r="L8" i="5"/>
  <c r="J8" i="5"/>
  <c r="H8" i="5"/>
  <c r="U7" i="5"/>
  <c r="T7" i="5"/>
  <c r="S7" i="5"/>
  <c r="R7" i="5"/>
  <c r="Q7" i="5"/>
  <c r="P7" i="5"/>
  <c r="O7" i="5"/>
  <c r="N7" i="5"/>
  <c r="M7" i="5"/>
  <c r="L7" i="5"/>
  <c r="J7" i="5"/>
  <c r="H7" i="5"/>
  <c r="U6" i="5"/>
  <c r="T6" i="5"/>
  <c r="S6" i="5"/>
  <c r="R6" i="5"/>
  <c r="Q6" i="5"/>
  <c r="P6" i="5"/>
  <c r="O6" i="5"/>
  <c r="N6" i="5"/>
  <c r="M6" i="5"/>
  <c r="L6" i="5"/>
  <c r="J6" i="5"/>
  <c r="H6" i="5"/>
  <c r="U5" i="5"/>
  <c r="T5" i="5"/>
  <c r="S5" i="5"/>
  <c r="R5" i="5"/>
  <c r="Q5" i="5"/>
  <c r="P5" i="5"/>
  <c r="O5" i="5"/>
  <c r="N5" i="5"/>
  <c r="M5" i="5"/>
  <c r="L5" i="5"/>
  <c r="J5" i="5"/>
  <c r="H5" i="5"/>
  <c r="U4" i="5"/>
  <c r="T4" i="5"/>
  <c r="S4" i="5"/>
  <c r="R4" i="5"/>
  <c r="Q4" i="5"/>
  <c r="O4" i="5"/>
  <c r="N4" i="5"/>
  <c r="M4" i="5"/>
  <c r="L4" i="5"/>
  <c r="J4" i="5"/>
  <c r="H4" i="5"/>
  <c r="S5" i="7"/>
  <c r="T5" i="7"/>
  <c r="S6" i="7"/>
  <c r="T6" i="7"/>
  <c r="S7" i="7"/>
  <c r="T7" i="7"/>
  <c r="S8" i="7"/>
  <c r="T8" i="7"/>
  <c r="S9" i="7"/>
  <c r="T9" i="7"/>
  <c r="S10" i="7"/>
  <c r="T10" i="7"/>
  <c r="S11" i="7"/>
  <c r="T11" i="7"/>
  <c r="S12" i="7"/>
  <c r="T12" i="7"/>
  <c r="S13" i="7"/>
  <c r="T13" i="7"/>
  <c r="S14" i="7"/>
  <c r="T14" i="7"/>
  <c r="S15" i="7"/>
  <c r="T15" i="7"/>
  <c r="S16" i="7"/>
  <c r="T16" i="7"/>
  <c r="S17" i="7"/>
  <c r="T17" i="7"/>
  <c r="S18" i="7"/>
  <c r="T18" i="7"/>
  <c r="S19" i="7"/>
  <c r="T19" i="7"/>
  <c r="S20" i="7"/>
  <c r="T20" i="7"/>
  <c r="S21" i="7"/>
  <c r="T21" i="7"/>
  <c r="S22" i="7"/>
  <c r="T22" i="7"/>
  <c r="S23" i="7"/>
  <c r="T23" i="7"/>
  <c r="S24" i="7"/>
  <c r="T24" i="7"/>
  <c r="S25" i="7"/>
  <c r="T25" i="7"/>
  <c r="S26" i="7"/>
  <c r="T26" i="7"/>
  <c r="S27" i="7"/>
  <c r="T27" i="7"/>
  <c r="S28" i="7"/>
  <c r="T28" i="7"/>
  <c r="S29" i="7"/>
  <c r="T29" i="7"/>
  <c r="S30" i="7"/>
  <c r="T30" i="7"/>
  <c r="S31" i="7"/>
  <c r="T31" i="7"/>
  <c r="S32" i="7"/>
  <c r="T32" i="7"/>
  <c r="S33" i="7"/>
  <c r="T33" i="7"/>
  <c r="S34" i="7"/>
  <c r="T34" i="7"/>
  <c r="S35" i="7"/>
  <c r="T35" i="7"/>
  <c r="S36" i="7"/>
  <c r="T36" i="7"/>
  <c r="S37" i="7"/>
  <c r="T37" i="7"/>
  <c r="S38" i="7"/>
  <c r="T38" i="7"/>
  <c r="S39" i="7"/>
  <c r="T39" i="7"/>
  <c r="S40" i="7"/>
  <c r="T40" i="7"/>
  <c r="S41" i="7"/>
  <c r="T41" i="7"/>
  <c r="S42" i="7"/>
  <c r="T42" i="7"/>
  <c r="S43" i="7"/>
  <c r="T43" i="7"/>
  <c r="S44" i="7"/>
  <c r="T44" i="7"/>
  <c r="S45" i="7"/>
  <c r="T45" i="7"/>
  <c r="S46" i="7"/>
  <c r="T46" i="7"/>
  <c r="S47" i="7"/>
  <c r="T47" i="7"/>
  <c r="S48" i="7"/>
  <c r="T48" i="7"/>
  <c r="S49" i="7"/>
  <c r="T49" i="7"/>
  <c r="S50" i="7"/>
  <c r="T50" i="7"/>
  <c r="S51" i="7"/>
  <c r="T51" i="7"/>
  <c r="S52" i="7"/>
  <c r="T52" i="7"/>
  <c r="S53" i="7"/>
  <c r="T53" i="7"/>
  <c r="S54" i="7"/>
  <c r="T54" i="7"/>
  <c r="S55" i="7"/>
  <c r="T55" i="7"/>
  <c r="S56" i="7"/>
  <c r="T56" i="7"/>
  <c r="S57" i="7"/>
  <c r="T57" i="7"/>
  <c r="S58" i="7"/>
  <c r="T58" i="7"/>
  <c r="S59" i="7"/>
  <c r="T59" i="7"/>
  <c r="S60" i="7"/>
  <c r="T60" i="7"/>
  <c r="S61" i="7"/>
  <c r="T61" i="7"/>
  <c r="S62" i="7"/>
  <c r="T62" i="7"/>
  <c r="S63" i="7"/>
  <c r="T63" i="7"/>
  <c r="S64" i="7"/>
  <c r="T64" i="7"/>
  <c r="S65" i="7"/>
  <c r="T65" i="7"/>
  <c r="S66" i="7"/>
  <c r="T66" i="7"/>
  <c r="S67" i="7"/>
  <c r="T67" i="7"/>
  <c r="S68" i="7"/>
  <c r="T68" i="7"/>
  <c r="S69" i="7"/>
  <c r="T69" i="7"/>
  <c r="S70" i="7"/>
  <c r="T70" i="7"/>
  <c r="S71" i="7"/>
  <c r="T71" i="7"/>
  <c r="S72" i="7"/>
  <c r="T72" i="7"/>
  <c r="S73" i="7"/>
  <c r="T73" i="7"/>
  <c r="S74" i="7"/>
  <c r="T74" i="7"/>
  <c r="S75" i="7"/>
  <c r="T75" i="7"/>
  <c r="S76" i="7"/>
  <c r="T76" i="7"/>
  <c r="S77" i="7"/>
  <c r="T77" i="7"/>
  <c r="S78" i="7"/>
  <c r="T78" i="7"/>
  <c r="S79" i="7"/>
  <c r="T79" i="7"/>
  <c r="S80" i="7"/>
  <c r="T80" i="7"/>
  <c r="S81" i="7"/>
  <c r="T81" i="7"/>
  <c r="S82" i="7"/>
  <c r="T82" i="7"/>
  <c r="S83" i="7"/>
  <c r="T83" i="7"/>
  <c r="S84" i="7"/>
  <c r="T84" i="7"/>
  <c r="S85" i="7"/>
  <c r="T85" i="7"/>
  <c r="S86" i="7"/>
  <c r="T86" i="7"/>
  <c r="S87" i="7"/>
  <c r="T87" i="7"/>
  <c r="S88" i="7"/>
  <c r="T88" i="7"/>
  <c r="S89" i="7"/>
  <c r="T89" i="7"/>
  <c r="S90" i="7"/>
  <c r="T90" i="7"/>
  <c r="S91" i="7"/>
  <c r="T91" i="7"/>
  <c r="S92" i="7"/>
  <c r="T92" i="7"/>
  <c r="S93" i="7"/>
  <c r="T93" i="7"/>
  <c r="S94" i="7"/>
  <c r="T94" i="7"/>
  <c r="S95" i="7"/>
  <c r="T95" i="7"/>
  <c r="S96" i="7"/>
  <c r="T96" i="7"/>
  <c r="S97" i="7"/>
  <c r="T97" i="7"/>
  <c r="S98" i="7"/>
  <c r="T98" i="7"/>
  <c r="S99" i="7"/>
  <c r="T99" i="7"/>
  <c r="S100" i="7"/>
  <c r="T100" i="7"/>
  <c r="S101" i="7"/>
  <c r="T101" i="7"/>
  <c r="S102" i="7"/>
  <c r="T102" i="7"/>
  <c r="S103" i="7"/>
  <c r="T103" i="7"/>
  <c r="S104" i="7"/>
  <c r="T104" i="7"/>
  <c r="S105" i="7"/>
  <c r="T105" i="7"/>
  <c r="S106" i="7"/>
  <c r="T106" i="7"/>
  <c r="S107" i="7"/>
  <c r="T107" i="7"/>
  <c r="S108" i="7"/>
  <c r="T108" i="7"/>
  <c r="S109" i="7"/>
  <c r="T109" i="7"/>
  <c r="S110" i="7"/>
  <c r="T110" i="7"/>
  <c r="S111" i="7"/>
  <c r="T111" i="7"/>
  <c r="S112" i="7"/>
  <c r="T112" i="7"/>
  <c r="S113" i="7"/>
  <c r="T113" i="7"/>
  <c r="S114" i="7"/>
  <c r="T114" i="7"/>
  <c r="S115" i="7"/>
  <c r="T115" i="7"/>
  <c r="S116" i="7"/>
  <c r="T116" i="7"/>
  <c r="S117" i="7"/>
  <c r="T117" i="7"/>
  <c r="S118" i="7"/>
  <c r="T118" i="7"/>
  <c r="S119" i="7"/>
  <c r="T119" i="7"/>
  <c r="S120" i="7"/>
  <c r="T120" i="7"/>
  <c r="S121" i="7"/>
  <c r="T121" i="7"/>
  <c r="S122" i="7"/>
  <c r="T122" i="7"/>
  <c r="S123" i="7"/>
  <c r="T123" i="7"/>
  <c r="S124" i="7"/>
  <c r="T124" i="7"/>
  <c r="S125" i="7"/>
  <c r="T125" i="7"/>
  <c r="S126" i="7"/>
  <c r="T126" i="7"/>
  <c r="S127" i="7"/>
  <c r="T127" i="7"/>
  <c r="S128" i="7"/>
  <c r="T128" i="7"/>
  <c r="S129" i="7"/>
  <c r="T129" i="7"/>
  <c r="S130" i="7"/>
  <c r="T130" i="7"/>
  <c r="S131" i="7"/>
  <c r="T131" i="7"/>
  <c r="S132" i="7"/>
  <c r="T132" i="7"/>
  <c r="S133" i="7"/>
  <c r="T133" i="7"/>
  <c r="S134" i="7"/>
  <c r="T134" i="7"/>
  <c r="S135" i="7"/>
  <c r="T135" i="7"/>
  <c r="S136" i="7"/>
  <c r="T136" i="7"/>
  <c r="S137" i="7"/>
  <c r="T137" i="7"/>
  <c r="S138" i="7"/>
  <c r="T138" i="7"/>
  <c r="S139" i="7"/>
  <c r="T139" i="7"/>
  <c r="S140" i="7"/>
  <c r="T140" i="7"/>
  <c r="S141" i="7"/>
  <c r="T141" i="7"/>
  <c r="S142" i="7"/>
  <c r="T142" i="7"/>
  <c r="S143" i="7"/>
  <c r="T143" i="7"/>
  <c r="S144" i="7"/>
  <c r="T144" i="7"/>
  <c r="S145" i="7"/>
  <c r="T145" i="7"/>
  <c r="S146" i="7"/>
  <c r="T146" i="7"/>
  <c r="S147" i="7"/>
  <c r="T147" i="7"/>
  <c r="S148" i="7"/>
  <c r="T148" i="7"/>
  <c r="S149" i="7"/>
  <c r="T149" i="7"/>
  <c r="S150" i="7"/>
  <c r="T150" i="7"/>
  <c r="S151" i="7"/>
  <c r="T151" i="7"/>
  <c r="S152" i="7"/>
  <c r="T152" i="7"/>
  <c r="S153" i="7"/>
  <c r="T153" i="7"/>
  <c r="S154" i="7"/>
  <c r="T154" i="7"/>
  <c r="S155" i="7"/>
  <c r="T155" i="7"/>
  <c r="S156" i="7"/>
  <c r="T156" i="7"/>
  <c r="S157" i="7"/>
  <c r="T157" i="7"/>
  <c r="S158" i="7"/>
  <c r="T158" i="7"/>
  <c r="S159" i="7"/>
  <c r="T159" i="7"/>
  <c r="S160" i="7"/>
  <c r="T160" i="7"/>
  <c r="S161" i="7"/>
  <c r="T161" i="7"/>
  <c r="S162" i="7"/>
  <c r="T162" i="7"/>
  <c r="S163" i="7"/>
  <c r="T163" i="7"/>
  <c r="S164" i="7"/>
  <c r="T164" i="7"/>
  <c r="S165" i="7"/>
  <c r="T165" i="7"/>
  <c r="S166" i="7"/>
  <c r="T166" i="7"/>
  <c r="S167" i="7"/>
  <c r="T167" i="7"/>
  <c r="S168" i="7"/>
  <c r="T168" i="7"/>
  <c r="S169" i="7"/>
  <c r="T169" i="7"/>
  <c r="S170" i="7"/>
  <c r="T170" i="7"/>
  <c r="S171" i="7"/>
  <c r="T171" i="7"/>
  <c r="S172" i="7"/>
  <c r="T172" i="7"/>
  <c r="S173" i="7"/>
  <c r="T173" i="7"/>
  <c r="S174" i="7"/>
  <c r="T174" i="7"/>
  <c r="S175" i="7"/>
  <c r="T175" i="7"/>
  <c r="S176" i="7"/>
  <c r="T176" i="7"/>
  <c r="S177" i="7"/>
  <c r="T177" i="7"/>
  <c r="S178" i="7"/>
  <c r="T178" i="7"/>
  <c r="S179" i="7"/>
  <c r="T179" i="7"/>
  <c r="S180" i="7"/>
  <c r="T180" i="7"/>
  <c r="S181" i="7"/>
  <c r="T181" i="7"/>
  <c r="S182" i="7"/>
  <c r="T182" i="7"/>
  <c r="S183" i="7"/>
  <c r="T183" i="7"/>
  <c r="S184" i="7"/>
  <c r="T184" i="7"/>
  <c r="S185" i="7"/>
  <c r="T185" i="7"/>
  <c r="S186" i="7"/>
  <c r="T186" i="7"/>
  <c r="S187" i="7"/>
  <c r="T187" i="7"/>
  <c r="S188" i="7"/>
  <c r="T188" i="7"/>
  <c r="S189" i="7"/>
  <c r="T189" i="7"/>
  <c r="S190" i="7"/>
  <c r="T190" i="7"/>
  <c r="S191" i="7"/>
  <c r="T191" i="7"/>
  <c r="S192" i="7"/>
  <c r="T192" i="7"/>
  <c r="S193" i="7"/>
  <c r="T193" i="7"/>
  <c r="S194" i="7"/>
  <c r="T194" i="7"/>
  <c r="S195" i="7"/>
  <c r="T195" i="7"/>
  <c r="S196" i="7"/>
  <c r="T196" i="7"/>
  <c r="S197" i="7"/>
  <c r="T197" i="7"/>
  <c r="S198" i="7"/>
  <c r="T198" i="7"/>
  <c r="S199" i="7"/>
  <c r="T199" i="7"/>
  <c r="S200" i="7"/>
  <c r="T200" i="7"/>
  <c r="S201" i="7"/>
  <c r="T201" i="7"/>
  <c r="S202" i="7"/>
  <c r="T202" i="7"/>
  <c r="S203" i="7"/>
  <c r="T203" i="7"/>
  <c r="T4" i="7"/>
  <c r="S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B1" i="5"/>
  <c r="B132" i="5" s="1"/>
  <c r="B23" i="3"/>
  <c r="I132" i="5" l="1"/>
  <c r="C152" i="3" s="1"/>
  <c r="W132" i="5"/>
  <c r="G132" i="5"/>
  <c r="V132" i="5"/>
  <c r="F132" i="5"/>
  <c r="K132" i="5"/>
  <c r="B8" i="5"/>
  <c r="B16" i="5"/>
  <c r="B24" i="5"/>
  <c r="B32" i="5"/>
  <c r="B40" i="5"/>
  <c r="B48" i="5"/>
  <c r="B56" i="5"/>
  <c r="B64" i="5"/>
  <c r="B72" i="5"/>
  <c r="B80" i="5"/>
  <c r="B88" i="5"/>
  <c r="B96" i="5"/>
  <c r="B104" i="5"/>
  <c r="B112" i="5"/>
  <c r="B120" i="5"/>
  <c r="B128" i="5"/>
  <c r="B4" i="5"/>
  <c r="B12" i="5"/>
  <c r="B20" i="5"/>
  <c r="B28" i="5"/>
  <c r="B36" i="5"/>
  <c r="B44" i="5"/>
  <c r="B52" i="5"/>
  <c r="B60" i="5"/>
  <c r="B68" i="5"/>
  <c r="B76" i="5"/>
  <c r="B84" i="5"/>
  <c r="B92" i="5"/>
  <c r="B100" i="5"/>
  <c r="B108" i="5"/>
  <c r="B116" i="5"/>
  <c r="B124" i="5"/>
  <c r="B153" i="5"/>
  <c r="B151" i="5"/>
  <c r="B149" i="5"/>
  <c r="B147" i="5"/>
  <c r="B145" i="5"/>
  <c r="B143" i="5"/>
  <c r="B141" i="5"/>
  <c r="B139" i="5"/>
  <c r="B137" i="5"/>
  <c r="B135" i="5"/>
  <c r="B133" i="5"/>
  <c r="B131" i="5"/>
  <c r="B129" i="5"/>
  <c r="B127" i="5"/>
  <c r="B125" i="5"/>
  <c r="B123" i="5"/>
  <c r="B121" i="5"/>
  <c r="B119" i="5"/>
  <c r="B117" i="5"/>
  <c r="B115" i="5"/>
  <c r="B113" i="5"/>
  <c r="B111" i="5"/>
  <c r="B109" i="5"/>
  <c r="B107" i="5"/>
  <c r="B105" i="5"/>
  <c r="B103" i="5"/>
  <c r="B101" i="5"/>
  <c r="B99" i="5"/>
  <c r="B97" i="5"/>
  <c r="B95" i="5"/>
  <c r="B93" i="5"/>
  <c r="B91" i="5"/>
  <c r="B89" i="5"/>
  <c r="B87" i="5"/>
  <c r="B85" i="5"/>
  <c r="B83" i="5"/>
  <c r="B81" i="5"/>
  <c r="B79" i="5"/>
  <c r="B77" i="5"/>
  <c r="B75" i="5"/>
  <c r="B73" i="5"/>
  <c r="B71" i="5"/>
  <c r="B69" i="5"/>
  <c r="B67" i="5"/>
  <c r="B65" i="5"/>
  <c r="B63" i="5"/>
  <c r="B61" i="5"/>
  <c r="B59" i="5"/>
  <c r="B57" i="5"/>
  <c r="B55" i="5"/>
  <c r="B53" i="5"/>
  <c r="B51" i="5"/>
  <c r="B49" i="5"/>
  <c r="B47" i="5"/>
  <c r="B45" i="5"/>
  <c r="B43" i="5"/>
  <c r="B41" i="5"/>
  <c r="B39" i="5"/>
  <c r="B37" i="5"/>
  <c r="B35" i="5"/>
  <c r="B33" i="5"/>
  <c r="B31" i="5"/>
  <c r="B29" i="5"/>
  <c r="B27" i="5"/>
  <c r="B25" i="5"/>
  <c r="B23" i="5"/>
  <c r="B21" i="5"/>
  <c r="B19" i="5"/>
  <c r="B17" i="5"/>
  <c r="B15" i="5"/>
  <c r="B13" i="5"/>
  <c r="B11" i="5"/>
  <c r="B9" i="5"/>
  <c r="B7" i="5"/>
  <c r="B5" i="5"/>
  <c r="B3" i="5"/>
  <c r="W3" i="5" s="1"/>
  <c r="B152" i="5"/>
  <c r="B150" i="5"/>
  <c r="B148" i="5"/>
  <c r="B146" i="5"/>
  <c r="B144" i="5"/>
  <c r="B142" i="5"/>
  <c r="B140" i="5"/>
  <c r="B138" i="5"/>
  <c r="B136" i="5"/>
  <c r="B6" i="5"/>
  <c r="B10" i="5"/>
  <c r="B14" i="5"/>
  <c r="B18" i="5"/>
  <c r="B22" i="5"/>
  <c r="B26" i="5"/>
  <c r="B30" i="5"/>
  <c r="B34" i="5"/>
  <c r="B38" i="5"/>
  <c r="B42" i="5"/>
  <c r="B46" i="5"/>
  <c r="B50" i="5"/>
  <c r="B54" i="5"/>
  <c r="B58" i="5"/>
  <c r="B62" i="5"/>
  <c r="B66" i="5"/>
  <c r="B70" i="5"/>
  <c r="B74" i="5"/>
  <c r="B78" i="5"/>
  <c r="B82" i="5"/>
  <c r="B86" i="5"/>
  <c r="B90" i="5"/>
  <c r="B94" i="5"/>
  <c r="B98" i="5"/>
  <c r="B102" i="5"/>
  <c r="B106" i="5"/>
  <c r="B110" i="5"/>
  <c r="B114" i="5"/>
  <c r="B118" i="5"/>
  <c r="B122" i="5"/>
  <c r="B126" i="5"/>
  <c r="B130" i="5"/>
  <c r="B134" i="5"/>
  <c r="U3" i="5"/>
  <c r="T3" i="5"/>
  <c r="S3" i="5"/>
  <c r="R3" i="5"/>
  <c r="Q3" i="5"/>
  <c r="O3" i="5"/>
  <c r="N3" i="5"/>
  <c r="M3" i="5"/>
  <c r="L3" i="5"/>
  <c r="J3" i="5"/>
  <c r="H3" i="5"/>
  <c r="V14" i="5" l="1"/>
  <c r="F14" i="5"/>
  <c r="W14" i="5"/>
  <c r="I14" i="5"/>
  <c r="C34" i="3" s="1"/>
  <c r="K14" i="5"/>
  <c r="G14" i="5"/>
  <c r="K123" i="5"/>
  <c r="I123" i="5"/>
  <c r="C143" i="3" s="1"/>
  <c r="F123" i="5"/>
  <c r="W123" i="5"/>
  <c r="V123" i="5"/>
  <c r="G123" i="5"/>
  <c r="I60" i="5"/>
  <c r="C80" i="3" s="1"/>
  <c r="W60" i="5"/>
  <c r="G60" i="5"/>
  <c r="F60" i="5"/>
  <c r="V60" i="5"/>
  <c r="K60" i="5"/>
  <c r="K74" i="5"/>
  <c r="W74" i="5"/>
  <c r="G74" i="5"/>
  <c r="I74" i="5"/>
  <c r="C94" i="3" s="1"/>
  <c r="F74" i="5"/>
  <c r="V74" i="5"/>
  <c r="V45" i="5"/>
  <c r="F45" i="5"/>
  <c r="I45" i="5"/>
  <c r="C65" i="3" s="1"/>
  <c r="G45" i="5"/>
  <c r="W45" i="5"/>
  <c r="K45" i="5"/>
  <c r="W93" i="5"/>
  <c r="G93" i="5"/>
  <c r="V93" i="5"/>
  <c r="F93" i="5"/>
  <c r="I93" i="5"/>
  <c r="C113" i="3" s="1"/>
  <c r="K93" i="5"/>
  <c r="V52" i="5"/>
  <c r="F52" i="5"/>
  <c r="E52" i="5" s="1"/>
  <c r="K52" i="5"/>
  <c r="W52" i="5"/>
  <c r="I52" i="5"/>
  <c r="C72" i="3" s="1"/>
  <c r="G52" i="5"/>
  <c r="K122" i="5"/>
  <c r="W122" i="5"/>
  <c r="G122" i="5"/>
  <c r="V122" i="5"/>
  <c r="F122" i="5"/>
  <c r="I122" i="5"/>
  <c r="C142" i="3" s="1"/>
  <c r="K118" i="5"/>
  <c r="W118" i="5"/>
  <c r="G118" i="5"/>
  <c r="V118" i="5"/>
  <c r="F118" i="5"/>
  <c r="I118" i="5"/>
  <c r="C138" i="3" s="1"/>
  <c r="K86" i="5"/>
  <c r="W86" i="5"/>
  <c r="G86" i="5"/>
  <c r="V86" i="5"/>
  <c r="I86" i="5"/>
  <c r="C106" i="3" s="1"/>
  <c r="F86" i="5"/>
  <c r="K54" i="5"/>
  <c r="I54" i="5"/>
  <c r="C74" i="3" s="1"/>
  <c r="V54" i="5"/>
  <c r="F54" i="5"/>
  <c r="E54" i="5" s="1"/>
  <c r="W54" i="5"/>
  <c r="G54" i="5"/>
  <c r="K22" i="5"/>
  <c r="I22" i="5"/>
  <c r="C42" i="3" s="1"/>
  <c r="V22" i="5"/>
  <c r="F22" i="5"/>
  <c r="E22" i="5" s="1"/>
  <c r="G22" i="5"/>
  <c r="W22" i="5"/>
  <c r="K142" i="5"/>
  <c r="W142" i="5"/>
  <c r="G142" i="5"/>
  <c r="V142" i="5"/>
  <c r="F142" i="5"/>
  <c r="I142" i="5"/>
  <c r="C162" i="3" s="1"/>
  <c r="I7" i="5"/>
  <c r="C27" i="3" s="1"/>
  <c r="W7" i="5"/>
  <c r="G7" i="5"/>
  <c r="V7" i="5"/>
  <c r="F7" i="5"/>
  <c r="K7" i="5"/>
  <c r="I23" i="5"/>
  <c r="C43" i="3" s="1"/>
  <c r="W23" i="5"/>
  <c r="G23" i="5"/>
  <c r="K23" i="5"/>
  <c r="V23" i="5"/>
  <c r="F23" i="5"/>
  <c r="I39" i="5"/>
  <c r="C59" i="3" s="1"/>
  <c r="W39" i="5"/>
  <c r="G39" i="5"/>
  <c r="K39" i="5"/>
  <c r="V39" i="5"/>
  <c r="F39" i="5"/>
  <c r="E39" i="5" s="1"/>
  <c r="I55" i="5"/>
  <c r="C75" i="3" s="1"/>
  <c r="W55" i="5"/>
  <c r="G55" i="5"/>
  <c r="F55" i="5"/>
  <c r="K55" i="5"/>
  <c r="V55" i="5"/>
  <c r="I71" i="5"/>
  <c r="C91" i="3" s="1"/>
  <c r="G71" i="5"/>
  <c r="W71" i="5"/>
  <c r="F71" i="5"/>
  <c r="V71" i="5"/>
  <c r="K71" i="5"/>
  <c r="K87" i="5"/>
  <c r="I87" i="5"/>
  <c r="C107" i="3" s="1"/>
  <c r="F87" i="5"/>
  <c r="W87" i="5"/>
  <c r="V87" i="5"/>
  <c r="G87" i="5"/>
  <c r="K103" i="5"/>
  <c r="I103" i="5"/>
  <c r="C123" i="3" s="1"/>
  <c r="F103" i="5"/>
  <c r="W103" i="5"/>
  <c r="V103" i="5"/>
  <c r="G103" i="5"/>
  <c r="K119" i="5"/>
  <c r="I119" i="5"/>
  <c r="C139" i="3" s="1"/>
  <c r="F119" i="5"/>
  <c r="W119" i="5"/>
  <c r="V119" i="5"/>
  <c r="G119" i="5"/>
  <c r="K135" i="5"/>
  <c r="I135" i="5"/>
  <c r="C155" i="3" s="1"/>
  <c r="F135" i="5"/>
  <c r="W135" i="5"/>
  <c r="V135" i="5"/>
  <c r="G135" i="5"/>
  <c r="K151" i="5"/>
  <c r="I151" i="5"/>
  <c r="C171" i="3" s="1"/>
  <c r="F151" i="5"/>
  <c r="W151" i="5"/>
  <c r="V151" i="5"/>
  <c r="G151" i="5"/>
  <c r="W76" i="5"/>
  <c r="G76" i="5"/>
  <c r="V76" i="5"/>
  <c r="F76" i="5"/>
  <c r="K76" i="5"/>
  <c r="I76" i="5"/>
  <c r="C96" i="3" s="1"/>
  <c r="V12" i="5"/>
  <c r="F12" i="5"/>
  <c r="W12" i="5"/>
  <c r="I12" i="5"/>
  <c r="C32" i="3" s="1"/>
  <c r="K12" i="5"/>
  <c r="G12" i="5"/>
  <c r="I80" i="5"/>
  <c r="C100" i="3" s="1"/>
  <c r="W80" i="5"/>
  <c r="G80" i="5"/>
  <c r="V80" i="5"/>
  <c r="F80" i="5"/>
  <c r="K80" i="5"/>
  <c r="V16" i="5"/>
  <c r="F16" i="5"/>
  <c r="E16" i="5" s="1"/>
  <c r="K16" i="5"/>
  <c r="I16" i="5"/>
  <c r="C36" i="3" s="1"/>
  <c r="G16" i="5"/>
  <c r="W16" i="5"/>
  <c r="W46" i="5"/>
  <c r="G46" i="5"/>
  <c r="V46" i="5"/>
  <c r="F46" i="5"/>
  <c r="E46" i="5" s="1"/>
  <c r="I46" i="5"/>
  <c r="C66" i="3" s="1"/>
  <c r="K46" i="5"/>
  <c r="K59" i="5"/>
  <c r="I59" i="5"/>
  <c r="C79" i="3" s="1"/>
  <c r="V59" i="5"/>
  <c r="F59" i="5"/>
  <c r="W59" i="5"/>
  <c r="G59" i="5"/>
  <c r="V10" i="5"/>
  <c r="F10" i="5"/>
  <c r="E10" i="5" s="1"/>
  <c r="G10" i="5"/>
  <c r="W10" i="5"/>
  <c r="K10" i="5"/>
  <c r="I10" i="5"/>
  <c r="C30" i="3" s="1"/>
  <c r="K114" i="5"/>
  <c r="W114" i="5"/>
  <c r="G114" i="5"/>
  <c r="V114" i="5"/>
  <c r="F114" i="5"/>
  <c r="I114" i="5"/>
  <c r="C134" i="3" s="1"/>
  <c r="K82" i="5"/>
  <c r="W82" i="5"/>
  <c r="G82" i="5"/>
  <c r="V82" i="5"/>
  <c r="I82" i="5"/>
  <c r="C102" i="3" s="1"/>
  <c r="F82" i="5"/>
  <c r="I50" i="5"/>
  <c r="C70" i="3" s="1"/>
  <c r="W50" i="5"/>
  <c r="G50" i="5"/>
  <c r="F50" i="5"/>
  <c r="E50" i="5" s="1"/>
  <c r="V50" i="5"/>
  <c r="K50" i="5"/>
  <c r="I18" i="5"/>
  <c r="C38" i="3" s="1"/>
  <c r="V18" i="5"/>
  <c r="F18" i="5"/>
  <c r="W18" i="5"/>
  <c r="K18" i="5"/>
  <c r="G18" i="5"/>
  <c r="I144" i="5"/>
  <c r="C164" i="3" s="1"/>
  <c r="W144" i="5"/>
  <c r="G144" i="5"/>
  <c r="V144" i="5"/>
  <c r="F144" i="5"/>
  <c r="K144" i="5"/>
  <c r="V9" i="5"/>
  <c r="F9" i="5"/>
  <c r="K9" i="5"/>
  <c r="G9" i="5"/>
  <c r="W9" i="5"/>
  <c r="I9" i="5"/>
  <c r="C29" i="3" s="1"/>
  <c r="V25" i="5"/>
  <c r="F25" i="5"/>
  <c r="K25" i="5"/>
  <c r="W25" i="5"/>
  <c r="I25" i="5"/>
  <c r="C45" i="3" s="1"/>
  <c r="G25" i="5"/>
  <c r="V41" i="5"/>
  <c r="F41" i="5"/>
  <c r="E41" i="5" s="1"/>
  <c r="G41" i="5"/>
  <c r="W41" i="5"/>
  <c r="I41" i="5"/>
  <c r="C61" i="3" s="1"/>
  <c r="K41" i="5"/>
  <c r="V57" i="5"/>
  <c r="F57" i="5"/>
  <c r="G57" i="5"/>
  <c r="W57" i="5"/>
  <c r="I57" i="5"/>
  <c r="C77" i="3" s="1"/>
  <c r="K57" i="5"/>
  <c r="V73" i="5"/>
  <c r="F73" i="5"/>
  <c r="I73" i="5"/>
  <c r="C93" i="3" s="1"/>
  <c r="G73" i="5"/>
  <c r="W73" i="5"/>
  <c r="K73" i="5"/>
  <c r="W89" i="5"/>
  <c r="G89" i="5"/>
  <c r="V89" i="5"/>
  <c r="F89" i="5"/>
  <c r="I89" i="5"/>
  <c r="C109" i="3" s="1"/>
  <c r="K89" i="5"/>
  <c r="W105" i="5"/>
  <c r="G105" i="5"/>
  <c r="V105" i="5"/>
  <c r="F105" i="5"/>
  <c r="I105" i="5"/>
  <c r="C125" i="3" s="1"/>
  <c r="K105" i="5"/>
  <c r="W121" i="5"/>
  <c r="G121" i="5"/>
  <c r="V121" i="5"/>
  <c r="F121" i="5"/>
  <c r="I121" i="5"/>
  <c r="C141" i="3" s="1"/>
  <c r="K121" i="5"/>
  <c r="W137" i="5"/>
  <c r="G137" i="5"/>
  <c r="V137" i="5"/>
  <c r="F137" i="5"/>
  <c r="I137" i="5"/>
  <c r="C157" i="3" s="1"/>
  <c r="K137" i="5"/>
  <c r="W153" i="5"/>
  <c r="G153" i="5"/>
  <c r="V153" i="5"/>
  <c r="F153" i="5"/>
  <c r="I153" i="5"/>
  <c r="K153" i="5"/>
  <c r="W68" i="5"/>
  <c r="V68" i="5"/>
  <c r="F68" i="5"/>
  <c r="K68" i="5"/>
  <c r="G68" i="5"/>
  <c r="I68" i="5"/>
  <c r="C88" i="3" s="1"/>
  <c r="K4" i="5"/>
  <c r="V4" i="5"/>
  <c r="I4" i="5"/>
  <c r="C24" i="3" s="1"/>
  <c r="W4" i="5"/>
  <c r="G4" i="5"/>
  <c r="W72" i="5"/>
  <c r="G72" i="5"/>
  <c r="V72" i="5"/>
  <c r="K72" i="5"/>
  <c r="F72" i="5"/>
  <c r="I72" i="5"/>
  <c r="C92" i="3" s="1"/>
  <c r="V8" i="5"/>
  <c r="F8" i="5"/>
  <c r="G8" i="5"/>
  <c r="W8" i="5"/>
  <c r="K8" i="5"/>
  <c r="I8" i="5"/>
  <c r="C28" i="3" s="1"/>
  <c r="K107" i="5"/>
  <c r="I107" i="5"/>
  <c r="C127" i="3" s="1"/>
  <c r="F107" i="5"/>
  <c r="W107" i="5"/>
  <c r="V107" i="5"/>
  <c r="G107" i="5"/>
  <c r="I128" i="5"/>
  <c r="C148" i="3" s="1"/>
  <c r="W128" i="5"/>
  <c r="G128" i="5"/>
  <c r="V128" i="5"/>
  <c r="F128" i="5"/>
  <c r="K128" i="5"/>
  <c r="K106" i="5"/>
  <c r="W106" i="5"/>
  <c r="G106" i="5"/>
  <c r="V106" i="5"/>
  <c r="F106" i="5"/>
  <c r="I106" i="5"/>
  <c r="C126" i="3" s="1"/>
  <c r="V13" i="5"/>
  <c r="F13" i="5"/>
  <c r="W13" i="5"/>
  <c r="K13" i="5"/>
  <c r="I13" i="5"/>
  <c r="C33" i="3" s="1"/>
  <c r="G13" i="5"/>
  <c r="V61" i="5"/>
  <c r="F61" i="5"/>
  <c r="I61" i="5"/>
  <c r="C81" i="3" s="1"/>
  <c r="G61" i="5"/>
  <c r="W61" i="5"/>
  <c r="K61" i="5"/>
  <c r="W125" i="5"/>
  <c r="G125" i="5"/>
  <c r="V125" i="5"/>
  <c r="F125" i="5"/>
  <c r="I125" i="5"/>
  <c r="C145" i="3" s="1"/>
  <c r="K125" i="5"/>
  <c r="K134" i="5"/>
  <c r="W134" i="5"/>
  <c r="G134" i="5"/>
  <c r="V134" i="5"/>
  <c r="F134" i="5"/>
  <c r="I134" i="5"/>
  <c r="C154" i="3" s="1"/>
  <c r="K102" i="5"/>
  <c r="W102" i="5"/>
  <c r="G102" i="5"/>
  <c r="V102" i="5"/>
  <c r="F102" i="5"/>
  <c r="I102" i="5"/>
  <c r="C122" i="3" s="1"/>
  <c r="K70" i="5"/>
  <c r="W70" i="5"/>
  <c r="G70" i="5"/>
  <c r="F70" i="5"/>
  <c r="V70" i="5"/>
  <c r="I70" i="5"/>
  <c r="C90" i="3" s="1"/>
  <c r="K38" i="5"/>
  <c r="I38" i="5"/>
  <c r="C58" i="3" s="1"/>
  <c r="V38" i="5"/>
  <c r="F38" i="5"/>
  <c r="E38" i="5" s="1"/>
  <c r="G38" i="5"/>
  <c r="W38" i="5"/>
  <c r="V6" i="5"/>
  <c r="F6" i="5"/>
  <c r="I6" i="5"/>
  <c r="C26" i="3" s="1"/>
  <c r="G6" i="5"/>
  <c r="W6" i="5"/>
  <c r="K6" i="5"/>
  <c r="K150" i="5"/>
  <c r="W150" i="5"/>
  <c r="G150" i="5"/>
  <c r="V150" i="5"/>
  <c r="F150" i="5"/>
  <c r="I150" i="5"/>
  <c r="C170" i="3" s="1"/>
  <c r="K15" i="5"/>
  <c r="I15" i="5"/>
  <c r="C35" i="3" s="1"/>
  <c r="W15" i="5"/>
  <c r="G15" i="5"/>
  <c r="V15" i="5"/>
  <c r="F15" i="5"/>
  <c r="I31" i="5"/>
  <c r="C51" i="3" s="1"/>
  <c r="W31" i="5"/>
  <c r="G31" i="5"/>
  <c r="V31" i="5"/>
  <c r="K31" i="5"/>
  <c r="F31" i="5"/>
  <c r="V47" i="5"/>
  <c r="F47" i="5"/>
  <c r="K47" i="5"/>
  <c r="I47" i="5"/>
  <c r="C67" i="3" s="1"/>
  <c r="W47" i="5"/>
  <c r="G47" i="5"/>
  <c r="V63" i="5"/>
  <c r="F63" i="5"/>
  <c r="K63" i="5"/>
  <c r="G63" i="5"/>
  <c r="W63" i="5"/>
  <c r="I63" i="5"/>
  <c r="C83" i="3" s="1"/>
  <c r="K79" i="5"/>
  <c r="I79" i="5"/>
  <c r="C99" i="3" s="1"/>
  <c r="F79" i="5"/>
  <c r="W79" i="5"/>
  <c r="V79" i="5"/>
  <c r="G79" i="5"/>
  <c r="K95" i="5"/>
  <c r="I95" i="5"/>
  <c r="C115" i="3" s="1"/>
  <c r="F95" i="5"/>
  <c r="W95" i="5"/>
  <c r="V95" i="5"/>
  <c r="G95" i="5"/>
  <c r="K111" i="5"/>
  <c r="I111" i="5"/>
  <c r="C131" i="3" s="1"/>
  <c r="F111" i="5"/>
  <c r="W111" i="5"/>
  <c r="V111" i="5"/>
  <c r="G111" i="5"/>
  <c r="K127" i="5"/>
  <c r="I127" i="5"/>
  <c r="C147" i="3" s="1"/>
  <c r="F127" i="5"/>
  <c r="W127" i="5"/>
  <c r="V127" i="5"/>
  <c r="G127" i="5"/>
  <c r="K143" i="5"/>
  <c r="I143" i="5"/>
  <c r="C163" i="3" s="1"/>
  <c r="F143" i="5"/>
  <c r="W143" i="5"/>
  <c r="V143" i="5"/>
  <c r="G143" i="5"/>
  <c r="I108" i="5"/>
  <c r="C128" i="3" s="1"/>
  <c r="W108" i="5"/>
  <c r="G108" i="5"/>
  <c r="V108" i="5"/>
  <c r="F108" i="5"/>
  <c r="K108" i="5"/>
  <c r="I44" i="5"/>
  <c r="C64" i="3" s="1"/>
  <c r="W44" i="5"/>
  <c r="G44" i="5"/>
  <c r="K44" i="5"/>
  <c r="F44" i="5"/>
  <c r="E44" i="5" s="1"/>
  <c r="V44" i="5"/>
  <c r="I112" i="5"/>
  <c r="C132" i="3" s="1"/>
  <c r="W112" i="5"/>
  <c r="G112" i="5"/>
  <c r="V112" i="5"/>
  <c r="F112" i="5"/>
  <c r="K112" i="5"/>
  <c r="K48" i="5"/>
  <c r="I48" i="5"/>
  <c r="C68" i="3" s="1"/>
  <c r="V48" i="5"/>
  <c r="F48" i="5"/>
  <c r="G48" i="5"/>
  <c r="W48" i="5"/>
  <c r="K110" i="5"/>
  <c r="W110" i="5"/>
  <c r="G110" i="5"/>
  <c r="V110" i="5"/>
  <c r="F110" i="5"/>
  <c r="I110" i="5"/>
  <c r="C130" i="3" s="1"/>
  <c r="W11" i="5"/>
  <c r="G11" i="5"/>
  <c r="V11" i="5"/>
  <c r="F11" i="5"/>
  <c r="E11" i="5" s="1"/>
  <c r="K11" i="5"/>
  <c r="I11" i="5"/>
  <c r="C31" i="3" s="1"/>
  <c r="I75" i="5"/>
  <c r="C95" i="3" s="1"/>
  <c r="K75" i="5"/>
  <c r="G75" i="5"/>
  <c r="F75" i="5"/>
  <c r="W75" i="5"/>
  <c r="V75" i="5"/>
  <c r="K64" i="5"/>
  <c r="I64" i="5"/>
  <c r="C84" i="3" s="1"/>
  <c r="V64" i="5"/>
  <c r="F64" i="5"/>
  <c r="G64" i="5"/>
  <c r="W64" i="5"/>
  <c r="I148" i="5"/>
  <c r="C168" i="3" s="1"/>
  <c r="W148" i="5"/>
  <c r="G148" i="5"/>
  <c r="V148" i="5"/>
  <c r="F148" i="5"/>
  <c r="E148" i="5" s="1"/>
  <c r="K148" i="5"/>
  <c r="V77" i="5"/>
  <c r="F77" i="5"/>
  <c r="I77" i="5"/>
  <c r="C97" i="3" s="1"/>
  <c r="W77" i="5"/>
  <c r="K77" i="5"/>
  <c r="G77" i="5"/>
  <c r="W141" i="5"/>
  <c r="G141" i="5"/>
  <c r="V141" i="5"/>
  <c r="F141" i="5"/>
  <c r="I141" i="5"/>
  <c r="C161" i="3" s="1"/>
  <c r="K141" i="5"/>
  <c r="I120" i="5"/>
  <c r="C140" i="3" s="1"/>
  <c r="W120" i="5"/>
  <c r="G120" i="5"/>
  <c r="V120" i="5"/>
  <c r="F120" i="5"/>
  <c r="K120" i="5"/>
  <c r="K98" i="5"/>
  <c r="W98" i="5"/>
  <c r="G98" i="5"/>
  <c r="V98" i="5"/>
  <c r="I98" i="5"/>
  <c r="C118" i="3" s="1"/>
  <c r="F98" i="5"/>
  <c r="K34" i="5"/>
  <c r="I34" i="5"/>
  <c r="C54" i="3" s="1"/>
  <c r="V34" i="5"/>
  <c r="F34" i="5"/>
  <c r="E34" i="5" s="1"/>
  <c r="G34" i="5"/>
  <c r="W34" i="5"/>
  <c r="I152" i="5"/>
  <c r="C172" i="3" s="1"/>
  <c r="W152" i="5"/>
  <c r="G152" i="5"/>
  <c r="V152" i="5"/>
  <c r="F152" i="5"/>
  <c r="K152" i="5"/>
  <c r="V17" i="5"/>
  <c r="F17" i="5"/>
  <c r="E17" i="5" s="1"/>
  <c r="K17" i="5"/>
  <c r="G17" i="5"/>
  <c r="I17" i="5"/>
  <c r="C37" i="3" s="1"/>
  <c r="W17" i="5"/>
  <c r="V33" i="5"/>
  <c r="F33" i="5"/>
  <c r="E33" i="5" s="1"/>
  <c r="K33" i="5"/>
  <c r="I33" i="5"/>
  <c r="C53" i="3" s="1"/>
  <c r="G33" i="5"/>
  <c r="W33" i="5"/>
  <c r="V49" i="5"/>
  <c r="F49" i="5"/>
  <c r="E49" i="5" s="1"/>
  <c r="K49" i="5"/>
  <c r="I49" i="5"/>
  <c r="C69" i="3" s="1"/>
  <c r="W49" i="5"/>
  <c r="G49" i="5"/>
  <c r="V65" i="5"/>
  <c r="F65" i="5"/>
  <c r="K65" i="5"/>
  <c r="I65" i="5"/>
  <c r="C85" i="3" s="1"/>
  <c r="G65" i="5"/>
  <c r="W65" i="5"/>
  <c r="W81" i="5"/>
  <c r="G81" i="5"/>
  <c r="V81" i="5"/>
  <c r="F81" i="5"/>
  <c r="I81" i="5"/>
  <c r="C101" i="3" s="1"/>
  <c r="K81" i="5"/>
  <c r="W97" i="5"/>
  <c r="G97" i="5"/>
  <c r="V97" i="5"/>
  <c r="F97" i="5"/>
  <c r="I97" i="5"/>
  <c r="C117" i="3" s="1"/>
  <c r="K97" i="5"/>
  <c r="W113" i="5"/>
  <c r="G113" i="5"/>
  <c r="V113" i="5"/>
  <c r="F113" i="5"/>
  <c r="I113" i="5"/>
  <c r="C133" i="3" s="1"/>
  <c r="K113" i="5"/>
  <c r="W129" i="5"/>
  <c r="G129" i="5"/>
  <c r="V129" i="5"/>
  <c r="F129" i="5"/>
  <c r="I129" i="5"/>
  <c r="C149" i="3" s="1"/>
  <c r="K129" i="5"/>
  <c r="W145" i="5"/>
  <c r="G145" i="5"/>
  <c r="V145" i="5"/>
  <c r="F145" i="5"/>
  <c r="I145" i="5"/>
  <c r="C165" i="3" s="1"/>
  <c r="K145" i="5"/>
  <c r="I100" i="5"/>
  <c r="C120" i="3" s="1"/>
  <c r="W100" i="5"/>
  <c r="G100" i="5"/>
  <c r="V100" i="5"/>
  <c r="F100" i="5"/>
  <c r="K100" i="5"/>
  <c r="W36" i="5"/>
  <c r="G36" i="5"/>
  <c r="V36" i="5"/>
  <c r="F36" i="5"/>
  <c r="E36" i="5" s="1"/>
  <c r="I36" i="5"/>
  <c r="C56" i="3" s="1"/>
  <c r="K36" i="5"/>
  <c r="I104" i="5"/>
  <c r="C124" i="3" s="1"/>
  <c r="W104" i="5"/>
  <c r="G104" i="5"/>
  <c r="V104" i="5"/>
  <c r="F104" i="5"/>
  <c r="K104" i="5"/>
  <c r="W40" i="5"/>
  <c r="G40" i="5"/>
  <c r="V40" i="5"/>
  <c r="F40" i="5"/>
  <c r="K40" i="5"/>
  <c r="I40" i="5"/>
  <c r="C60" i="3" s="1"/>
  <c r="K78" i="5"/>
  <c r="W78" i="5"/>
  <c r="G78" i="5"/>
  <c r="V78" i="5"/>
  <c r="F78" i="5"/>
  <c r="I78" i="5"/>
  <c r="C98" i="3" s="1"/>
  <c r="I27" i="5"/>
  <c r="C47" i="3" s="1"/>
  <c r="W27" i="5"/>
  <c r="G27" i="5"/>
  <c r="F27" i="5"/>
  <c r="E27" i="5" s="1"/>
  <c r="V27" i="5"/>
  <c r="K27" i="5"/>
  <c r="K91" i="5"/>
  <c r="I91" i="5"/>
  <c r="C111" i="3" s="1"/>
  <c r="F91" i="5"/>
  <c r="W91" i="5"/>
  <c r="V91" i="5"/>
  <c r="G91" i="5"/>
  <c r="I124" i="5"/>
  <c r="C144" i="3" s="1"/>
  <c r="W124" i="5"/>
  <c r="G124" i="5"/>
  <c r="V124" i="5"/>
  <c r="F124" i="5"/>
  <c r="K124" i="5"/>
  <c r="V29" i="5"/>
  <c r="F29" i="5"/>
  <c r="E29" i="5" s="1"/>
  <c r="K29" i="5"/>
  <c r="I29" i="5"/>
  <c r="C49" i="3" s="1"/>
  <c r="G29" i="5"/>
  <c r="W29" i="5"/>
  <c r="W109" i="5"/>
  <c r="G109" i="5"/>
  <c r="V109" i="5"/>
  <c r="F109" i="5"/>
  <c r="I109" i="5"/>
  <c r="C129" i="3" s="1"/>
  <c r="K109" i="5"/>
  <c r="W56" i="5"/>
  <c r="G56" i="5"/>
  <c r="V56" i="5"/>
  <c r="F56" i="5"/>
  <c r="E56" i="5" s="1"/>
  <c r="I56" i="5"/>
  <c r="C76" i="3" s="1"/>
  <c r="K56" i="5"/>
  <c r="K130" i="5"/>
  <c r="W130" i="5"/>
  <c r="G130" i="5"/>
  <c r="V130" i="5"/>
  <c r="F130" i="5"/>
  <c r="I130" i="5"/>
  <c r="C150" i="3" s="1"/>
  <c r="I66" i="5"/>
  <c r="C86" i="3" s="1"/>
  <c r="W66" i="5"/>
  <c r="G66" i="5"/>
  <c r="F66" i="5"/>
  <c r="K66" i="5"/>
  <c r="V66" i="5"/>
  <c r="I136" i="5"/>
  <c r="C156" i="3" s="1"/>
  <c r="W136" i="5"/>
  <c r="G136" i="5"/>
  <c r="V136" i="5"/>
  <c r="F136" i="5"/>
  <c r="K136" i="5"/>
  <c r="K126" i="5"/>
  <c r="W126" i="5"/>
  <c r="G126" i="5"/>
  <c r="V126" i="5"/>
  <c r="F126" i="5"/>
  <c r="I126" i="5"/>
  <c r="C146" i="3" s="1"/>
  <c r="K94" i="5"/>
  <c r="W94" i="5"/>
  <c r="G94" i="5"/>
  <c r="V94" i="5"/>
  <c r="F94" i="5"/>
  <c r="I94" i="5"/>
  <c r="C114" i="3" s="1"/>
  <c r="W62" i="5"/>
  <c r="G62" i="5"/>
  <c r="V62" i="5"/>
  <c r="F62" i="5"/>
  <c r="I62" i="5"/>
  <c r="C82" i="3" s="1"/>
  <c r="K62" i="5"/>
  <c r="K30" i="5"/>
  <c r="I30" i="5"/>
  <c r="C50" i="3" s="1"/>
  <c r="V30" i="5"/>
  <c r="F30" i="5"/>
  <c r="E30" i="5" s="1"/>
  <c r="W30" i="5"/>
  <c r="G30" i="5"/>
  <c r="K138" i="5"/>
  <c r="W138" i="5"/>
  <c r="G138" i="5"/>
  <c r="V138" i="5"/>
  <c r="F138" i="5"/>
  <c r="I138" i="5"/>
  <c r="C158" i="3" s="1"/>
  <c r="W19" i="5"/>
  <c r="G19" i="5"/>
  <c r="V19" i="5"/>
  <c r="I19" i="5"/>
  <c r="C39" i="3" s="1"/>
  <c r="K19" i="5"/>
  <c r="F19" i="5"/>
  <c r="E19" i="5" s="1"/>
  <c r="I35" i="5"/>
  <c r="C55" i="3" s="1"/>
  <c r="W35" i="5"/>
  <c r="G35" i="5"/>
  <c r="K35" i="5"/>
  <c r="F35" i="5"/>
  <c r="E35" i="5" s="1"/>
  <c r="V35" i="5"/>
  <c r="W51" i="5"/>
  <c r="G51" i="5"/>
  <c r="V51" i="5"/>
  <c r="F51" i="5"/>
  <c r="E51" i="5" s="1"/>
  <c r="I51" i="5"/>
  <c r="C71" i="3" s="1"/>
  <c r="K51" i="5"/>
  <c r="W67" i="5"/>
  <c r="G67" i="5"/>
  <c r="V67" i="5"/>
  <c r="F67" i="5"/>
  <c r="I67" i="5"/>
  <c r="C87" i="3" s="1"/>
  <c r="K67" i="5"/>
  <c r="K83" i="5"/>
  <c r="I83" i="5"/>
  <c r="C103" i="3" s="1"/>
  <c r="F83" i="5"/>
  <c r="W83" i="5"/>
  <c r="V83" i="5"/>
  <c r="G83" i="5"/>
  <c r="K99" i="5"/>
  <c r="I99" i="5"/>
  <c r="C119" i="3" s="1"/>
  <c r="F99" i="5"/>
  <c r="W99" i="5"/>
  <c r="V99" i="5"/>
  <c r="G99" i="5"/>
  <c r="K115" i="5"/>
  <c r="I115" i="5"/>
  <c r="C135" i="3" s="1"/>
  <c r="F115" i="5"/>
  <c r="W115" i="5"/>
  <c r="V115" i="5"/>
  <c r="G115" i="5"/>
  <c r="K131" i="5"/>
  <c r="I131" i="5"/>
  <c r="C151" i="3" s="1"/>
  <c r="F131" i="5"/>
  <c r="W131" i="5"/>
  <c r="V131" i="5"/>
  <c r="G131" i="5"/>
  <c r="K147" i="5"/>
  <c r="I147" i="5"/>
  <c r="C167" i="3" s="1"/>
  <c r="F147" i="5"/>
  <c r="W147" i="5"/>
  <c r="V147" i="5"/>
  <c r="G147" i="5"/>
  <c r="I92" i="5"/>
  <c r="C112" i="3" s="1"/>
  <c r="W92" i="5"/>
  <c r="G92" i="5"/>
  <c r="V92" i="5"/>
  <c r="F92" i="5"/>
  <c r="K92" i="5"/>
  <c r="W28" i="5"/>
  <c r="G28" i="5"/>
  <c r="V28" i="5"/>
  <c r="F28" i="5"/>
  <c r="E28" i="5" s="1"/>
  <c r="I28" i="5"/>
  <c r="C48" i="3" s="1"/>
  <c r="K28" i="5"/>
  <c r="I96" i="5"/>
  <c r="C116" i="3" s="1"/>
  <c r="W96" i="5"/>
  <c r="G96" i="5"/>
  <c r="V96" i="5"/>
  <c r="F96" i="5"/>
  <c r="K96" i="5"/>
  <c r="W32" i="5"/>
  <c r="G32" i="5"/>
  <c r="V32" i="5"/>
  <c r="F32" i="5"/>
  <c r="K32" i="5"/>
  <c r="I32" i="5"/>
  <c r="C52" i="3" s="1"/>
  <c r="K146" i="5"/>
  <c r="W146" i="5"/>
  <c r="G146" i="5"/>
  <c r="V146" i="5"/>
  <c r="F146" i="5"/>
  <c r="E146" i="5" s="1"/>
  <c r="I146" i="5"/>
  <c r="C166" i="3" s="1"/>
  <c r="K43" i="5"/>
  <c r="I43" i="5"/>
  <c r="C63" i="3" s="1"/>
  <c r="V43" i="5"/>
  <c r="F43" i="5"/>
  <c r="E43" i="5" s="1"/>
  <c r="G43" i="5"/>
  <c r="W43" i="5"/>
  <c r="K139" i="5"/>
  <c r="I139" i="5"/>
  <c r="C159" i="3" s="1"/>
  <c r="F139" i="5"/>
  <c r="W139" i="5"/>
  <c r="V139" i="5"/>
  <c r="G139" i="5"/>
  <c r="V42" i="5"/>
  <c r="F42" i="5"/>
  <c r="E42" i="5" s="1"/>
  <c r="K42" i="5"/>
  <c r="G42" i="5"/>
  <c r="W42" i="5"/>
  <c r="I42" i="5"/>
  <c r="C62" i="3" s="1"/>
  <c r="I116" i="5"/>
  <c r="C136" i="3" s="1"/>
  <c r="W116" i="5"/>
  <c r="G116" i="5"/>
  <c r="V116" i="5"/>
  <c r="F116" i="5"/>
  <c r="K116" i="5"/>
  <c r="K90" i="5"/>
  <c r="W90" i="5"/>
  <c r="G90" i="5"/>
  <c r="V90" i="5"/>
  <c r="I90" i="5"/>
  <c r="C110" i="3" s="1"/>
  <c r="F90" i="5"/>
  <c r="V58" i="5"/>
  <c r="F58" i="5"/>
  <c r="E58" i="5" s="1"/>
  <c r="K58" i="5"/>
  <c r="W58" i="5"/>
  <c r="I58" i="5"/>
  <c r="C78" i="3" s="1"/>
  <c r="G58" i="5"/>
  <c r="K26" i="5"/>
  <c r="I26" i="5"/>
  <c r="C46" i="3" s="1"/>
  <c r="V26" i="5"/>
  <c r="F26" i="5"/>
  <c r="E26" i="5" s="1"/>
  <c r="W26" i="5"/>
  <c r="G26" i="5"/>
  <c r="I140" i="5"/>
  <c r="C160" i="3" s="1"/>
  <c r="W140" i="5"/>
  <c r="G140" i="5"/>
  <c r="V140" i="5"/>
  <c r="F140" i="5"/>
  <c r="E140" i="5" s="1"/>
  <c r="K140" i="5"/>
  <c r="V5" i="5"/>
  <c r="F5" i="5"/>
  <c r="I5" i="5"/>
  <c r="C25" i="3" s="1"/>
  <c r="G5" i="5"/>
  <c r="W5" i="5"/>
  <c r="K5" i="5"/>
  <c r="V21" i="5"/>
  <c r="F21" i="5"/>
  <c r="E21" i="5" s="1"/>
  <c r="K21" i="5"/>
  <c r="G21" i="5"/>
  <c r="W21" i="5"/>
  <c r="I21" i="5"/>
  <c r="C41" i="3" s="1"/>
  <c r="V37" i="5"/>
  <c r="F37" i="5"/>
  <c r="E37" i="5" s="1"/>
  <c r="K37" i="5"/>
  <c r="G37" i="5"/>
  <c r="W37" i="5"/>
  <c r="I37" i="5"/>
  <c r="C57" i="3" s="1"/>
  <c r="V53" i="5"/>
  <c r="F53" i="5"/>
  <c r="E53" i="5" s="1"/>
  <c r="K53" i="5"/>
  <c r="G53" i="5"/>
  <c r="I53" i="5"/>
  <c r="C73" i="3" s="1"/>
  <c r="W53" i="5"/>
  <c r="V69" i="5"/>
  <c r="F69" i="5"/>
  <c r="I69" i="5"/>
  <c r="C89" i="3" s="1"/>
  <c r="W69" i="5"/>
  <c r="G69" i="5"/>
  <c r="K69" i="5"/>
  <c r="W85" i="5"/>
  <c r="G85" i="5"/>
  <c r="V85" i="5"/>
  <c r="F85" i="5"/>
  <c r="I85" i="5"/>
  <c r="C105" i="3" s="1"/>
  <c r="K85" i="5"/>
  <c r="W101" i="5"/>
  <c r="G101" i="5"/>
  <c r="V101" i="5"/>
  <c r="F101" i="5"/>
  <c r="I101" i="5"/>
  <c r="C121" i="3" s="1"/>
  <c r="K101" i="5"/>
  <c r="W117" i="5"/>
  <c r="G117" i="5"/>
  <c r="V117" i="5"/>
  <c r="F117" i="5"/>
  <c r="I117" i="5"/>
  <c r="C137" i="3" s="1"/>
  <c r="K117" i="5"/>
  <c r="W133" i="5"/>
  <c r="G133" i="5"/>
  <c r="V133" i="5"/>
  <c r="F133" i="5"/>
  <c r="I133" i="5"/>
  <c r="C153" i="3" s="1"/>
  <c r="K133" i="5"/>
  <c r="W149" i="5"/>
  <c r="G149" i="5"/>
  <c r="V149" i="5"/>
  <c r="F149" i="5"/>
  <c r="I149" i="5"/>
  <c r="C169" i="3" s="1"/>
  <c r="K149" i="5"/>
  <c r="I84" i="5"/>
  <c r="C104" i="3" s="1"/>
  <c r="W84" i="5"/>
  <c r="G84" i="5"/>
  <c r="V84" i="5"/>
  <c r="F84" i="5"/>
  <c r="K84" i="5"/>
  <c r="W20" i="5"/>
  <c r="V20" i="5"/>
  <c r="F20" i="5"/>
  <c r="E20" i="5" s="1"/>
  <c r="I20" i="5"/>
  <c r="C40" i="3" s="1"/>
  <c r="K20" i="5"/>
  <c r="G20" i="5"/>
  <c r="I88" i="5"/>
  <c r="C108" i="3" s="1"/>
  <c r="W88" i="5"/>
  <c r="G88" i="5"/>
  <c r="V88" i="5"/>
  <c r="F88" i="5"/>
  <c r="K88" i="5"/>
  <c r="W24" i="5"/>
  <c r="G24" i="5"/>
  <c r="V24" i="5"/>
  <c r="F24" i="5"/>
  <c r="E24" i="5" s="1"/>
  <c r="K24" i="5"/>
  <c r="I24" i="5"/>
  <c r="C44" i="3" s="1"/>
  <c r="V3" i="5"/>
  <c r="G3" i="5"/>
  <c r="K3" i="5"/>
  <c r="I3" i="5"/>
  <c r="C23" i="3" s="1"/>
  <c r="E5" i="5"/>
  <c r="E6" i="5"/>
  <c r="E7" i="5"/>
  <c r="E8" i="5"/>
  <c r="E9" i="5"/>
  <c r="E12" i="5"/>
  <c r="E13" i="5"/>
  <c r="E14" i="5"/>
  <c r="E15" i="5"/>
  <c r="E18" i="5"/>
  <c r="E23" i="5"/>
  <c r="E25" i="5"/>
  <c r="E31" i="5"/>
  <c r="E32" i="5"/>
  <c r="E40" i="5"/>
  <c r="E45" i="5"/>
  <c r="E47" i="5"/>
  <c r="E48" i="5"/>
  <c r="E55" i="5"/>
  <c r="E57" i="5"/>
  <c r="E142" i="5"/>
  <c r="E144" i="5"/>
  <c r="E150" i="5"/>
  <c r="E152" i="5"/>
  <c r="E153" i="5" l="1"/>
  <c r="E149" i="5"/>
  <c r="E145" i="5"/>
  <c r="E141" i="5"/>
  <c r="E60" i="5"/>
  <c r="E62" i="5"/>
  <c r="E64" i="5"/>
  <c r="E66" i="5"/>
  <c r="E68" i="5"/>
  <c r="E70" i="5"/>
  <c r="E72" i="5"/>
  <c r="E74" i="5"/>
  <c r="E76" i="5"/>
  <c r="E78" i="5"/>
  <c r="E80" i="5"/>
  <c r="E82" i="5"/>
  <c r="E84" i="5"/>
  <c r="E86" i="5"/>
  <c r="E88" i="5"/>
  <c r="E90" i="5"/>
  <c r="E92" i="5"/>
  <c r="E94" i="5"/>
  <c r="E96" i="5"/>
  <c r="E98" i="5"/>
  <c r="E100" i="5"/>
  <c r="E102" i="5"/>
  <c r="E104" i="5"/>
  <c r="E106" i="5"/>
  <c r="E108" i="5"/>
  <c r="E110" i="5"/>
  <c r="E112" i="5"/>
  <c r="E114" i="5"/>
  <c r="E116" i="5"/>
  <c r="E118" i="5"/>
  <c r="E120" i="5"/>
  <c r="E122" i="5"/>
  <c r="E124" i="5"/>
  <c r="E126" i="5"/>
  <c r="E128" i="5"/>
  <c r="E130" i="5"/>
  <c r="E132" i="5"/>
  <c r="E134" i="5"/>
  <c r="E136" i="5"/>
  <c r="E138" i="5"/>
  <c r="E151" i="5"/>
  <c r="E147" i="5"/>
  <c r="E143" i="5"/>
  <c r="E59" i="5"/>
  <c r="E61" i="5"/>
  <c r="E63" i="5"/>
  <c r="E65" i="5"/>
  <c r="E67" i="5"/>
  <c r="E69" i="5"/>
  <c r="E71" i="5"/>
  <c r="E73" i="5"/>
  <c r="E75" i="5"/>
  <c r="E77" i="5"/>
  <c r="E79" i="5"/>
  <c r="E81" i="5"/>
  <c r="E83" i="5"/>
  <c r="E85" i="5"/>
  <c r="E87" i="5"/>
  <c r="E89" i="5"/>
  <c r="E91" i="5"/>
  <c r="E93" i="5"/>
  <c r="E95" i="5"/>
  <c r="E97" i="5"/>
  <c r="E99" i="5"/>
  <c r="E101" i="5"/>
  <c r="E103" i="5"/>
  <c r="E105" i="5"/>
  <c r="E107" i="5"/>
  <c r="E109" i="5"/>
  <c r="E111" i="5"/>
  <c r="E113" i="5"/>
  <c r="E115" i="5"/>
  <c r="E117" i="5"/>
  <c r="E119" i="5"/>
  <c r="E121" i="5"/>
  <c r="E123" i="5"/>
  <c r="E125" i="5"/>
  <c r="E127" i="5"/>
  <c r="E129" i="5"/>
  <c r="E131" i="5"/>
  <c r="E133" i="5"/>
  <c r="E135" i="5"/>
  <c r="E137" i="5"/>
  <c r="E139" i="5"/>
  <c r="AA3" i="5" l="1"/>
  <c r="Z3" i="5"/>
  <c r="Y3" i="5"/>
  <c r="X3" i="5"/>
  <c r="I1" i="7" l="1"/>
  <c r="E1" i="7"/>
  <c r="B25" i="3"/>
  <c r="V25" i="3" s="1"/>
  <c r="U23" i="3"/>
  <c r="D27" i="3"/>
  <c r="D159" i="3"/>
  <c r="D26" i="3"/>
  <c r="D34" i="3"/>
  <c r="D29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3" i="3"/>
  <c r="D32" i="3"/>
  <c r="D31" i="3"/>
  <c r="D30" i="3"/>
  <c r="D28" i="3"/>
  <c r="D25" i="3"/>
  <c r="D24" i="3"/>
  <c r="D23" i="3"/>
  <c r="B172" i="3"/>
  <c r="B171" i="3"/>
  <c r="R171" i="3" s="1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T155" i="3" s="1"/>
  <c r="S155" i="3" s="1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R139" i="3" s="1"/>
  <c r="B138" i="3"/>
  <c r="B137" i="3"/>
  <c r="B136" i="3"/>
  <c r="B135" i="3"/>
  <c r="B134" i="3"/>
  <c r="B133" i="3"/>
  <c r="B132" i="3"/>
  <c r="B131" i="3"/>
  <c r="R131" i="3" s="1"/>
  <c r="B130" i="3"/>
  <c r="B129" i="3"/>
  <c r="B128" i="3"/>
  <c r="B127" i="3"/>
  <c r="B126" i="3"/>
  <c r="B125" i="3"/>
  <c r="B124" i="3"/>
  <c r="B123" i="3"/>
  <c r="R123" i="3" s="1"/>
  <c r="B122" i="3"/>
  <c r="B121" i="3"/>
  <c r="B120" i="3"/>
  <c r="B119" i="3"/>
  <c r="B118" i="3"/>
  <c r="B117" i="3"/>
  <c r="B116" i="3"/>
  <c r="B115" i="3"/>
  <c r="T115" i="3" s="1"/>
  <c r="S115" i="3" s="1"/>
  <c r="B114" i="3"/>
  <c r="B113" i="3"/>
  <c r="B112" i="3"/>
  <c r="B111" i="3"/>
  <c r="B110" i="3"/>
  <c r="B109" i="3"/>
  <c r="B108" i="3"/>
  <c r="B107" i="3"/>
  <c r="R107" i="3" s="1"/>
  <c r="Q107" i="3" s="1"/>
  <c r="B106" i="3"/>
  <c r="B105" i="3"/>
  <c r="B104" i="3"/>
  <c r="B103" i="3"/>
  <c r="B102" i="3"/>
  <c r="B101" i="3"/>
  <c r="B100" i="3"/>
  <c r="B99" i="3"/>
  <c r="T99" i="3" s="1"/>
  <c r="S99" i="3" s="1"/>
  <c r="B98" i="3"/>
  <c r="B97" i="3"/>
  <c r="B96" i="3"/>
  <c r="B95" i="3"/>
  <c r="B94" i="3"/>
  <c r="B93" i="3"/>
  <c r="B92" i="3"/>
  <c r="B91" i="3"/>
  <c r="R91" i="3" s="1"/>
  <c r="Q91" i="3" s="1"/>
  <c r="B90" i="3"/>
  <c r="B89" i="3"/>
  <c r="B88" i="3"/>
  <c r="B87" i="3"/>
  <c r="B86" i="3"/>
  <c r="B85" i="3"/>
  <c r="B84" i="3"/>
  <c r="B83" i="3"/>
  <c r="T83" i="3" s="1"/>
  <c r="S83" i="3" s="1"/>
  <c r="B82" i="3"/>
  <c r="B81" i="3"/>
  <c r="B80" i="3"/>
  <c r="B79" i="3"/>
  <c r="B78" i="3"/>
  <c r="B77" i="3"/>
  <c r="B76" i="3"/>
  <c r="B75" i="3"/>
  <c r="S75" i="3" s="1"/>
  <c r="B74" i="3"/>
  <c r="B73" i="3"/>
  <c r="B72" i="3"/>
  <c r="B71" i="3"/>
  <c r="B70" i="3"/>
  <c r="B69" i="3"/>
  <c r="B68" i="3"/>
  <c r="B67" i="3"/>
  <c r="T67" i="3" s="1"/>
  <c r="S67" i="3" s="1"/>
  <c r="B66" i="3"/>
  <c r="B65" i="3"/>
  <c r="B64" i="3"/>
  <c r="B63" i="3"/>
  <c r="B62" i="3"/>
  <c r="B61" i="3"/>
  <c r="B60" i="3"/>
  <c r="R60" i="3" s="1"/>
  <c r="B59" i="3"/>
  <c r="T59" i="3" s="1"/>
  <c r="S59" i="3" s="1"/>
  <c r="B58" i="3"/>
  <c r="R58" i="3" s="1"/>
  <c r="B57" i="3"/>
  <c r="B56" i="3"/>
  <c r="R56" i="3" s="1"/>
  <c r="B55" i="3"/>
  <c r="B54" i="3"/>
  <c r="R54" i="3" s="1"/>
  <c r="B53" i="3"/>
  <c r="B52" i="3"/>
  <c r="R52" i="3" s="1"/>
  <c r="B51" i="3"/>
  <c r="B50" i="3"/>
  <c r="B49" i="3"/>
  <c r="B48" i="3"/>
  <c r="R48" i="3"/>
  <c r="Q48" i="3" s="1"/>
  <c r="B47" i="3"/>
  <c r="B46" i="3"/>
  <c r="T46" i="3" s="1"/>
  <c r="S46" i="3" s="1"/>
  <c r="B45" i="3"/>
  <c r="B44" i="3"/>
  <c r="B43" i="3"/>
  <c r="B42" i="3"/>
  <c r="B41" i="3"/>
  <c r="B40" i="3"/>
  <c r="B39" i="3"/>
  <c r="B38" i="3"/>
  <c r="R38" i="3" s="1"/>
  <c r="Q38" i="3" s="1"/>
  <c r="B37" i="3"/>
  <c r="V37" i="3" s="1"/>
  <c r="B36" i="3"/>
  <c r="B35" i="3"/>
  <c r="W35" i="3" s="1"/>
  <c r="B34" i="3"/>
  <c r="R34" i="3"/>
  <c r="B33" i="3"/>
  <c r="B32" i="3"/>
  <c r="U32" i="3" s="1"/>
  <c r="B31" i="3"/>
  <c r="B30" i="3"/>
  <c r="B29" i="3"/>
  <c r="W29" i="3" s="1"/>
  <c r="B28" i="3"/>
  <c r="R28" i="3" s="1"/>
  <c r="B27" i="3"/>
  <c r="W27" i="3" s="1"/>
  <c r="B26" i="3"/>
  <c r="U26" i="3" s="1"/>
  <c r="B24" i="3"/>
  <c r="X25" i="3"/>
  <c r="Y25" i="3"/>
  <c r="Z25" i="3"/>
  <c r="AA25" i="3"/>
  <c r="AB25" i="3"/>
  <c r="AC25" i="3"/>
  <c r="AD25" i="3"/>
  <c r="AE25" i="3"/>
  <c r="AF25" i="3"/>
  <c r="AG25" i="3"/>
  <c r="AH25" i="3"/>
  <c r="X26" i="3"/>
  <c r="Y26" i="3"/>
  <c r="Z26" i="3"/>
  <c r="AA26" i="3"/>
  <c r="AB26" i="3"/>
  <c r="AC26" i="3"/>
  <c r="AD26" i="3"/>
  <c r="AE26" i="3"/>
  <c r="AF26" i="3"/>
  <c r="AG26" i="3"/>
  <c r="AH26" i="3"/>
  <c r="X27" i="3"/>
  <c r="Y27" i="3"/>
  <c r="Z27" i="3"/>
  <c r="AA27" i="3"/>
  <c r="AB27" i="3"/>
  <c r="AC27" i="3"/>
  <c r="AD27" i="3"/>
  <c r="AE27" i="3"/>
  <c r="AF27" i="3"/>
  <c r="AG27" i="3"/>
  <c r="AH27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X29" i="3"/>
  <c r="Y29" i="3"/>
  <c r="Z29" i="3"/>
  <c r="AA29" i="3"/>
  <c r="AB29" i="3"/>
  <c r="AC29" i="3"/>
  <c r="AD29" i="3"/>
  <c r="AE29" i="3"/>
  <c r="AF29" i="3"/>
  <c r="AG29" i="3"/>
  <c r="AH29" i="3"/>
  <c r="X30" i="3"/>
  <c r="Y30" i="3"/>
  <c r="Z30" i="3"/>
  <c r="AA30" i="3"/>
  <c r="AB30" i="3"/>
  <c r="AC30" i="3"/>
  <c r="AD30" i="3"/>
  <c r="AE30" i="3"/>
  <c r="AF30" i="3"/>
  <c r="AG30" i="3"/>
  <c r="AH30" i="3"/>
  <c r="T31" i="3"/>
  <c r="X31" i="3"/>
  <c r="Y31" i="3"/>
  <c r="Z31" i="3"/>
  <c r="AA31" i="3"/>
  <c r="AB31" i="3"/>
  <c r="AC31" i="3"/>
  <c r="AD31" i="3"/>
  <c r="AE31" i="3"/>
  <c r="AF31" i="3"/>
  <c r="AG31" i="3"/>
  <c r="AH31" i="3"/>
  <c r="X32" i="3"/>
  <c r="Y32" i="3"/>
  <c r="Z32" i="3"/>
  <c r="AA32" i="3"/>
  <c r="AB32" i="3"/>
  <c r="AC32" i="3"/>
  <c r="AD32" i="3"/>
  <c r="AE32" i="3"/>
  <c r="AF32" i="3"/>
  <c r="AG32" i="3"/>
  <c r="AH32" i="3"/>
  <c r="X33" i="3"/>
  <c r="Y33" i="3"/>
  <c r="Z33" i="3"/>
  <c r="AA33" i="3"/>
  <c r="AB33" i="3"/>
  <c r="AC33" i="3"/>
  <c r="AD33" i="3"/>
  <c r="AE33" i="3"/>
  <c r="AF33" i="3"/>
  <c r="AG33" i="3"/>
  <c r="AH33" i="3"/>
  <c r="V34" i="3"/>
  <c r="W34" i="3"/>
  <c r="X34" i="3"/>
  <c r="Y34" i="3"/>
  <c r="AJ34" i="3" s="1"/>
  <c r="Z34" i="3"/>
  <c r="AA34" i="3"/>
  <c r="AB34" i="3"/>
  <c r="AC34" i="3"/>
  <c r="AD34" i="3"/>
  <c r="AE34" i="3"/>
  <c r="AF34" i="3"/>
  <c r="AG34" i="3"/>
  <c r="AH34" i="3"/>
  <c r="X35" i="3"/>
  <c r="Y35" i="3"/>
  <c r="Z35" i="3"/>
  <c r="AA35" i="3"/>
  <c r="AB35" i="3"/>
  <c r="AC35" i="3"/>
  <c r="AD35" i="3"/>
  <c r="AE35" i="3"/>
  <c r="AF35" i="3"/>
  <c r="AG35" i="3"/>
  <c r="AH35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W37" i="3"/>
  <c r="X37" i="3"/>
  <c r="Y37" i="3"/>
  <c r="Z37" i="3"/>
  <c r="AA37" i="3"/>
  <c r="AB37" i="3"/>
  <c r="AC37" i="3"/>
  <c r="AD37" i="3"/>
  <c r="AE37" i="3"/>
  <c r="AF37" i="3"/>
  <c r="AG37" i="3"/>
  <c r="AH37" i="3"/>
  <c r="W38" i="3"/>
  <c r="X38" i="3"/>
  <c r="Y38" i="3"/>
  <c r="Z38" i="3"/>
  <c r="AA38" i="3"/>
  <c r="AB38" i="3"/>
  <c r="AC38" i="3"/>
  <c r="AD38" i="3"/>
  <c r="AE38" i="3"/>
  <c r="AF38" i="3"/>
  <c r="AG38" i="3"/>
  <c r="AH38" i="3"/>
  <c r="T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T40" i="3"/>
  <c r="S40" i="3" s="1"/>
  <c r="W40" i="3"/>
  <c r="X40" i="3"/>
  <c r="Y40" i="3"/>
  <c r="Z40" i="3"/>
  <c r="AA40" i="3"/>
  <c r="AB40" i="3"/>
  <c r="AC40" i="3"/>
  <c r="AD40" i="3"/>
  <c r="AE40" i="3"/>
  <c r="AF40" i="3"/>
  <c r="AG40" i="3"/>
  <c r="AH40" i="3"/>
  <c r="W41" i="3"/>
  <c r="X41" i="3"/>
  <c r="Y41" i="3"/>
  <c r="Z41" i="3"/>
  <c r="AJ41" i="3" s="1"/>
  <c r="AA41" i="3"/>
  <c r="AB41" i="3"/>
  <c r="AC41" i="3"/>
  <c r="AD41" i="3"/>
  <c r="AE41" i="3"/>
  <c r="AF41" i="3"/>
  <c r="AG41" i="3"/>
  <c r="AH41" i="3"/>
  <c r="T42" i="3"/>
  <c r="S42" i="3" s="1"/>
  <c r="W42" i="3"/>
  <c r="X42" i="3"/>
  <c r="AJ42" i="3" s="1"/>
  <c r="Y42" i="3"/>
  <c r="Z42" i="3"/>
  <c r="AA42" i="3"/>
  <c r="AB42" i="3"/>
  <c r="AC42" i="3"/>
  <c r="AD42" i="3"/>
  <c r="AE42" i="3"/>
  <c r="AF42" i="3"/>
  <c r="AG42" i="3"/>
  <c r="AH42" i="3"/>
  <c r="R43" i="3"/>
  <c r="Q43" i="3" s="1"/>
  <c r="T43" i="3"/>
  <c r="S43" i="3" s="1"/>
  <c r="U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T44" i="3"/>
  <c r="S44" i="3" s="1"/>
  <c r="W44" i="3"/>
  <c r="X44" i="3"/>
  <c r="Y44" i="3"/>
  <c r="Z44" i="3"/>
  <c r="AA44" i="3"/>
  <c r="AB44" i="3"/>
  <c r="AC44" i="3"/>
  <c r="AD44" i="3"/>
  <c r="AE44" i="3"/>
  <c r="AF44" i="3"/>
  <c r="AG44" i="3"/>
  <c r="AH44" i="3"/>
  <c r="R45" i="3"/>
  <c r="Q45" i="3" s="1"/>
  <c r="T45" i="3"/>
  <c r="S45" i="3" s="1"/>
  <c r="U45" i="3"/>
  <c r="V45" i="3"/>
  <c r="W45" i="3"/>
  <c r="AJ45" i="3" s="1"/>
  <c r="X45" i="3"/>
  <c r="Y45" i="3"/>
  <c r="Z45" i="3"/>
  <c r="AA45" i="3"/>
  <c r="AB45" i="3"/>
  <c r="AC45" i="3"/>
  <c r="AD45" i="3"/>
  <c r="AE45" i="3"/>
  <c r="AF45" i="3"/>
  <c r="AG45" i="3"/>
  <c r="AH45" i="3"/>
  <c r="W46" i="3"/>
  <c r="X46" i="3"/>
  <c r="Y46" i="3"/>
  <c r="Z46" i="3"/>
  <c r="AA46" i="3"/>
  <c r="AB46" i="3"/>
  <c r="AC46" i="3"/>
  <c r="AD46" i="3"/>
  <c r="AE46" i="3"/>
  <c r="AF46" i="3"/>
  <c r="AG46" i="3"/>
  <c r="AH46" i="3"/>
  <c r="R47" i="3"/>
  <c r="Q47" i="3" s="1"/>
  <c r="T47" i="3"/>
  <c r="S47" i="3" s="1"/>
  <c r="U47" i="3"/>
  <c r="V47" i="3"/>
  <c r="W47" i="3"/>
  <c r="X47" i="3"/>
  <c r="Y47" i="3"/>
  <c r="Z47" i="3"/>
  <c r="AJ47" i="3" s="1"/>
  <c r="AA47" i="3"/>
  <c r="AB47" i="3"/>
  <c r="AC47" i="3"/>
  <c r="AD47" i="3"/>
  <c r="AE47" i="3"/>
  <c r="AF47" i="3"/>
  <c r="AG47" i="3"/>
  <c r="AH47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R49" i="3"/>
  <c r="Q49" i="3" s="1"/>
  <c r="T49" i="3"/>
  <c r="S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W50" i="3"/>
  <c r="X50" i="3"/>
  <c r="AJ50" i="3" s="1"/>
  <c r="Y50" i="3"/>
  <c r="Z50" i="3"/>
  <c r="AA50" i="3"/>
  <c r="AB50" i="3"/>
  <c r="AC50" i="3"/>
  <c r="AD50" i="3"/>
  <c r="AE50" i="3"/>
  <c r="AF50" i="3"/>
  <c r="AG50" i="3"/>
  <c r="AH50" i="3"/>
  <c r="R51" i="3"/>
  <c r="Q51" i="3" s="1"/>
  <c r="T51" i="3"/>
  <c r="S51" i="3" s="1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W52" i="3"/>
  <c r="X52" i="3"/>
  <c r="Y52" i="3"/>
  <c r="AJ52" i="3" s="1"/>
  <c r="Z52" i="3"/>
  <c r="AA52" i="3"/>
  <c r="AB52" i="3"/>
  <c r="AC52" i="3"/>
  <c r="AD52" i="3"/>
  <c r="AE52" i="3"/>
  <c r="AF52" i="3"/>
  <c r="AG52" i="3"/>
  <c r="AH52" i="3"/>
  <c r="W53" i="3"/>
  <c r="X53" i="3"/>
  <c r="AJ53" i="3" s="1"/>
  <c r="Y53" i="3"/>
  <c r="Z53" i="3"/>
  <c r="AA53" i="3"/>
  <c r="AB53" i="3"/>
  <c r="AC53" i="3"/>
  <c r="AD53" i="3"/>
  <c r="AE53" i="3"/>
  <c r="AF53" i="3"/>
  <c r="AG53" i="3"/>
  <c r="AH53" i="3"/>
  <c r="T54" i="3"/>
  <c r="S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U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T56" i="3"/>
  <c r="S56" i="3"/>
  <c r="V56" i="3"/>
  <c r="W56" i="3"/>
  <c r="X56" i="3"/>
  <c r="Y56" i="3"/>
  <c r="Z56" i="3"/>
  <c r="AJ56" i="3" s="1"/>
  <c r="AA56" i="3"/>
  <c r="AB56" i="3"/>
  <c r="AC56" i="3"/>
  <c r="AD56" i="3"/>
  <c r="AE56" i="3"/>
  <c r="AF56" i="3"/>
  <c r="AG56" i="3"/>
  <c r="AH56" i="3"/>
  <c r="T57" i="3"/>
  <c r="S57" i="3" s="1"/>
  <c r="V57" i="3"/>
  <c r="W57" i="3"/>
  <c r="AJ57" i="3" s="1"/>
  <c r="X57" i="3"/>
  <c r="Y57" i="3"/>
  <c r="Z57" i="3"/>
  <c r="AA57" i="3"/>
  <c r="AB57" i="3"/>
  <c r="AC57" i="3"/>
  <c r="AD57" i="3"/>
  <c r="AE57" i="3"/>
  <c r="AF57" i="3"/>
  <c r="AG57" i="3"/>
  <c r="AH57" i="3"/>
  <c r="T58" i="3"/>
  <c r="S58" i="3" s="1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W59" i="3"/>
  <c r="X59" i="3"/>
  <c r="Y59" i="3"/>
  <c r="Z59" i="3"/>
  <c r="AA59" i="3"/>
  <c r="AB59" i="3"/>
  <c r="AC59" i="3"/>
  <c r="AD59" i="3"/>
  <c r="AE59" i="3"/>
  <c r="AF59" i="3"/>
  <c r="AG59" i="3"/>
  <c r="AH59" i="3"/>
  <c r="T60" i="3"/>
  <c r="S60" i="3" s="1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T61" i="3"/>
  <c r="S61" i="3" s="1"/>
  <c r="V61" i="3"/>
  <c r="W61" i="3"/>
  <c r="AJ61" i="3" s="1"/>
  <c r="X61" i="3"/>
  <c r="Y61" i="3"/>
  <c r="Z61" i="3"/>
  <c r="AA61" i="3"/>
  <c r="AB61" i="3"/>
  <c r="AC61" i="3"/>
  <c r="AD61" i="3"/>
  <c r="AE61" i="3"/>
  <c r="AF61" i="3"/>
  <c r="AG61" i="3"/>
  <c r="AH61" i="3"/>
  <c r="R62" i="3"/>
  <c r="Q62" i="3" s="1"/>
  <c r="T62" i="3"/>
  <c r="S62" i="3" s="1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T63" i="3"/>
  <c r="S63" i="3" s="1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R64" i="3"/>
  <c r="Q64" i="3" s="1"/>
  <c r="T64" i="3"/>
  <c r="S64" i="3" s="1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T65" i="3"/>
  <c r="S65" i="3" s="1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R66" i="3"/>
  <c r="Q66" i="3" s="1"/>
  <c r="T66" i="3"/>
  <c r="S66" i="3" s="1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W67" i="3"/>
  <c r="X67" i="3"/>
  <c r="Y67" i="3"/>
  <c r="Z67" i="3"/>
  <c r="AA67" i="3"/>
  <c r="AB67" i="3"/>
  <c r="AC67" i="3"/>
  <c r="AD67" i="3"/>
  <c r="AE67" i="3"/>
  <c r="AF67" i="3"/>
  <c r="AG67" i="3"/>
  <c r="AH67" i="3"/>
  <c r="R68" i="3"/>
  <c r="Q68" i="3" s="1"/>
  <c r="T68" i="3"/>
  <c r="S68" i="3" s="1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T69" i="3"/>
  <c r="S69" i="3" s="1"/>
  <c r="V69" i="3"/>
  <c r="W69" i="3"/>
  <c r="X69" i="3"/>
  <c r="Y69" i="3"/>
  <c r="Z69" i="3"/>
  <c r="AJ69" i="3" s="1"/>
  <c r="AA69" i="3"/>
  <c r="AB69" i="3"/>
  <c r="AC69" i="3"/>
  <c r="AD69" i="3"/>
  <c r="AE69" i="3"/>
  <c r="AF69" i="3"/>
  <c r="AG69" i="3"/>
  <c r="AH69" i="3"/>
  <c r="R70" i="3"/>
  <c r="Q70" i="3" s="1"/>
  <c r="T70" i="3"/>
  <c r="S70" i="3" s="1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T71" i="3"/>
  <c r="S71" i="3" s="1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R72" i="3"/>
  <c r="Q72" i="3" s="1"/>
  <c r="T72" i="3"/>
  <c r="S72" i="3" s="1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T73" i="3"/>
  <c r="S73" i="3" s="1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R74" i="3"/>
  <c r="Q74" i="3"/>
  <c r="T74" i="3"/>
  <c r="S74" i="3" s="1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T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R76" i="3"/>
  <c r="Q76" i="3" s="1"/>
  <c r="T76" i="3"/>
  <c r="S76" i="3" s="1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T77" i="3"/>
  <c r="S77" i="3" s="1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R78" i="3"/>
  <c r="Q78" i="3" s="1"/>
  <c r="T78" i="3"/>
  <c r="S78" i="3" s="1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T79" i="3"/>
  <c r="S79" i="3"/>
  <c r="V79" i="3"/>
  <c r="W79" i="3"/>
  <c r="X79" i="3"/>
  <c r="Y79" i="3"/>
  <c r="AJ79" i="3" s="1"/>
  <c r="Z79" i="3"/>
  <c r="AA79" i="3"/>
  <c r="AB79" i="3"/>
  <c r="AC79" i="3"/>
  <c r="AD79" i="3"/>
  <c r="AE79" i="3"/>
  <c r="AF79" i="3"/>
  <c r="AG79" i="3"/>
  <c r="AH79" i="3"/>
  <c r="R80" i="3"/>
  <c r="Q80" i="3" s="1"/>
  <c r="T80" i="3"/>
  <c r="S80" i="3" s="1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T81" i="3"/>
  <c r="S81" i="3" s="1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R82" i="3"/>
  <c r="Q82" i="3" s="1"/>
  <c r="T82" i="3"/>
  <c r="S82" i="3" s="1"/>
  <c r="U82" i="3"/>
  <c r="V82" i="3"/>
  <c r="W82" i="3"/>
  <c r="AJ82" i="3" s="1"/>
  <c r="X82" i="3"/>
  <c r="Y82" i="3"/>
  <c r="Z82" i="3"/>
  <c r="AA82" i="3"/>
  <c r="AB82" i="3"/>
  <c r="AC82" i="3"/>
  <c r="AD82" i="3"/>
  <c r="AE82" i="3"/>
  <c r="AF82" i="3"/>
  <c r="AG82" i="3"/>
  <c r="AH82" i="3"/>
  <c r="W83" i="3"/>
  <c r="X83" i="3"/>
  <c r="Y83" i="3"/>
  <c r="Z83" i="3"/>
  <c r="AA83" i="3"/>
  <c r="AB83" i="3"/>
  <c r="AC83" i="3"/>
  <c r="AD83" i="3"/>
  <c r="AE83" i="3"/>
  <c r="AF83" i="3"/>
  <c r="AG83" i="3"/>
  <c r="AH83" i="3"/>
  <c r="R84" i="3"/>
  <c r="Q84" i="3" s="1"/>
  <c r="T84" i="3"/>
  <c r="S84" i="3" s="1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T85" i="3"/>
  <c r="S85" i="3" s="1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R86" i="3"/>
  <c r="Q86" i="3" s="1"/>
  <c r="T86" i="3"/>
  <c r="S86" i="3" s="1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T87" i="3"/>
  <c r="S87" i="3" s="1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R88" i="3"/>
  <c r="Q88" i="3" s="1"/>
  <c r="T88" i="3"/>
  <c r="S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T89" i="3"/>
  <c r="S89" i="3" s="1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R90" i="3"/>
  <c r="Q90" i="3" s="1"/>
  <c r="T90" i="3"/>
  <c r="S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W91" i="3"/>
  <c r="X91" i="3"/>
  <c r="Y91" i="3"/>
  <c r="Z91" i="3"/>
  <c r="AA91" i="3"/>
  <c r="AB91" i="3"/>
  <c r="AC91" i="3"/>
  <c r="AD91" i="3"/>
  <c r="AE91" i="3"/>
  <c r="AF91" i="3"/>
  <c r="AG91" i="3"/>
  <c r="AH91" i="3"/>
  <c r="R92" i="3"/>
  <c r="Q92" i="3" s="1"/>
  <c r="T92" i="3"/>
  <c r="S92" i="3" s="1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T93" i="3"/>
  <c r="S93" i="3" s="1"/>
  <c r="V93" i="3"/>
  <c r="W93" i="3"/>
  <c r="AJ93" i="3" s="1"/>
  <c r="X93" i="3"/>
  <c r="Y93" i="3"/>
  <c r="Z93" i="3"/>
  <c r="AA93" i="3"/>
  <c r="AB93" i="3"/>
  <c r="AC93" i="3"/>
  <c r="AD93" i="3"/>
  <c r="AE93" i="3"/>
  <c r="AF93" i="3"/>
  <c r="AG93" i="3"/>
  <c r="AH93" i="3"/>
  <c r="R94" i="3"/>
  <c r="Q94" i="3" s="1"/>
  <c r="T94" i="3"/>
  <c r="S94" i="3" s="1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T95" i="3"/>
  <c r="S95" i="3" s="1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R96" i="3"/>
  <c r="Q96" i="3" s="1"/>
  <c r="T96" i="3"/>
  <c r="S96" i="3" s="1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T97" i="3"/>
  <c r="S97" i="3" s="1"/>
  <c r="V97" i="3"/>
  <c r="W97" i="3"/>
  <c r="AJ97" i="3" s="1"/>
  <c r="X97" i="3"/>
  <c r="Y97" i="3"/>
  <c r="Z97" i="3"/>
  <c r="AA97" i="3"/>
  <c r="AB97" i="3"/>
  <c r="AC97" i="3"/>
  <c r="AD97" i="3"/>
  <c r="AE97" i="3"/>
  <c r="AF97" i="3"/>
  <c r="AG97" i="3"/>
  <c r="AH97" i="3"/>
  <c r="R98" i="3"/>
  <c r="Q98" i="3" s="1"/>
  <c r="T98" i="3"/>
  <c r="S98" i="3" s="1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W99" i="3"/>
  <c r="X99" i="3"/>
  <c r="Y99" i="3"/>
  <c r="Z99" i="3"/>
  <c r="AA99" i="3"/>
  <c r="AB99" i="3"/>
  <c r="AC99" i="3"/>
  <c r="AD99" i="3"/>
  <c r="AE99" i="3"/>
  <c r="AF99" i="3"/>
  <c r="AG99" i="3"/>
  <c r="AH99" i="3"/>
  <c r="R100" i="3"/>
  <c r="Q100" i="3" s="1"/>
  <c r="T100" i="3"/>
  <c r="S100" i="3" s="1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T101" i="3"/>
  <c r="S101" i="3" s="1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R102" i="3"/>
  <c r="Q102" i="3" s="1"/>
  <c r="T102" i="3"/>
  <c r="S102" i="3" s="1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T103" i="3"/>
  <c r="S103" i="3" s="1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R104" i="3"/>
  <c r="Q104" i="3" s="1"/>
  <c r="T104" i="3"/>
  <c r="S104" i="3" s="1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T105" i="3"/>
  <c r="S105" i="3" s="1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R106" i="3"/>
  <c r="Q106" i="3" s="1"/>
  <c r="T106" i="3"/>
  <c r="S106" i="3" s="1"/>
  <c r="U106" i="3"/>
  <c r="V106" i="3"/>
  <c r="W106" i="3"/>
  <c r="X106" i="3"/>
  <c r="AJ106" i="3" s="1"/>
  <c r="Y106" i="3"/>
  <c r="Z106" i="3"/>
  <c r="AA106" i="3"/>
  <c r="AB106" i="3"/>
  <c r="AC106" i="3"/>
  <c r="AD106" i="3"/>
  <c r="AE106" i="3"/>
  <c r="AF106" i="3"/>
  <c r="AG106" i="3"/>
  <c r="AH106" i="3"/>
  <c r="U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R108" i="3"/>
  <c r="Q108" i="3" s="1"/>
  <c r="T108" i="3"/>
  <c r="S108" i="3" s="1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R109" i="3"/>
  <c r="Q109" i="3" s="1"/>
  <c r="T109" i="3"/>
  <c r="S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R110" i="3"/>
  <c r="Q110" i="3"/>
  <c r="T110" i="3"/>
  <c r="S110" i="3" s="1"/>
  <c r="U110" i="3"/>
  <c r="V110" i="3"/>
  <c r="W110" i="3"/>
  <c r="X110" i="3"/>
  <c r="Y110" i="3"/>
  <c r="Z110" i="3"/>
  <c r="AJ110" i="3" s="1"/>
  <c r="AA110" i="3"/>
  <c r="AB110" i="3"/>
  <c r="AC110" i="3"/>
  <c r="AD110" i="3"/>
  <c r="AE110" i="3"/>
  <c r="AF110" i="3"/>
  <c r="AG110" i="3"/>
  <c r="AH110" i="3"/>
  <c r="R111" i="3"/>
  <c r="Q111" i="3" s="1"/>
  <c r="T111" i="3"/>
  <c r="S111" i="3" s="1"/>
  <c r="U111" i="3"/>
  <c r="V111" i="3"/>
  <c r="W111" i="3"/>
  <c r="X111" i="3"/>
  <c r="Y111" i="3"/>
  <c r="AJ111" i="3" s="1"/>
  <c r="Z111" i="3"/>
  <c r="AA111" i="3"/>
  <c r="AB111" i="3"/>
  <c r="AC111" i="3"/>
  <c r="AD111" i="3"/>
  <c r="AE111" i="3"/>
  <c r="AF111" i="3"/>
  <c r="AG111" i="3"/>
  <c r="AH111" i="3"/>
  <c r="R112" i="3"/>
  <c r="Q112" i="3" s="1"/>
  <c r="T112" i="3"/>
  <c r="S112" i="3" s="1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R113" i="3"/>
  <c r="Q113" i="3" s="1"/>
  <c r="T113" i="3"/>
  <c r="S113" i="3" s="1"/>
  <c r="U113" i="3"/>
  <c r="V113" i="3"/>
  <c r="W113" i="3"/>
  <c r="X113" i="3"/>
  <c r="Y113" i="3"/>
  <c r="AJ113" i="3" s="1"/>
  <c r="Z113" i="3"/>
  <c r="AA113" i="3"/>
  <c r="AB113" i="3"/>
  <c r="AC113" i="3"/>
  <c r="AD113" i="3"/>
  <c r="AE113" i="3"/>
  <c r="AF113" i="3"/>
  <c r="AG113" i="3"/>
  <c r="AH113" i="3"/>
  <c r="R114" i="3"/>
  <c r="Q114" i="3" s="1"/>
  <c r="T114" i="3"/>
  <c r="S114" i="3" s="1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R116" i="3"/>
  <c r="Q116" i="3" s="1"/>
  <c r="T116" i="3"/>
  <c r="S116" i="3" s="1"/>
  <c r="U116" i="3"/>
  <c r="V116" i="3"/>
  <c r="W116" i="3"/>
  <c r="X116" i="3"/>
  <c r="Y116" i="3"/>
  <c r="AJ116" i="3" s="1"/>
  <c r="Z116" i="3"/>
  <c r="AA116" i="3"/>
  <c r="AB116" i="3"/>
  <c r="AC116" i="3"/>
  <c r="AD116" i="3"/>
  <c r="AE116" i="3"/>
  <c r="AF116" i="3"/>
  <c r="AG116" i="3"/>
  <c r="AH116" i="3"/>
  <c r="R117" i="3"/>
  <c r="Q117" i="3" s="1"/>
  <c r="T117" i="3"/>
  <c r="S117" i="3" s="1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R118" i="3"/>
  <c r="Q118" i="3" s="1"/>
  <c r="T118" i="3"/>
  <c r="S118" i="3" s="1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R119" i="3"/>
  <c r="Q119" i="3" s="1"/>
  <c r="T119" i="3"/>
  <c r="S119" i="3" s="1"/>
  <c r="U119" i="3"/>
  <c r="V119" i="3"/>
  <c r="W119" i="3"/>
  <c r="X119" i="3"/>
  <c r="AJ119" i="3" s="1"/>
  <c r="Y119" i="3"/>
  <c r="Z119" i="3"/>
  <c r="AA119" i="3"/>
  <c r="AB119" i="3"/>
  <c r="AC119" i="3"/>
  <c r="AD119" i="3"/>
  <c r="AE119" i="3"/>
  <c r="AF119" i="3"/>
  <c r="AG119" i="3"/>
  <c r="AH119" i="3"/>
  <c r="R120" i="3"/>
  <c r="Q120" i="3" s="1"/>
  <c r="T120" i="3"/>
  <c r="S120" i="3" s="1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R121" i="3"/>
  <c r="Q121" i="3" s="1"/>
  <c r="T121" i="3"/>
  <c r="S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R122" i="3"/>
  <c r="Q122" i="3" s="1"/>
  <c r="T122" i="3"/>
  <c r="S122" i="3" s="1"/>
  <c r="U122" i="3"/>
  <c r="V122" i="3"/>
  <c r="W122" i="3"/>
  <c r="X122" i="3"/>
  <c r="AJ122" i="3"/>
  <c r="Y122" i="3"/>
  <c r="Z122" i="3"/>
  <c r="AA122" i="3"/>
  <c r="AB122" i="3"/>
  <c r="AC122" i="3"/>
  <c r="AD122" i="3"/>
  <c r="AE122" i="3"/>
  <c r="AF122" i="3"/>
  <c r="AG122" i="3"/>
  <c r="AH122" i="3"/>
  <c r="T123" i="3"/>
  <c r="S123" i="3" s="1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R124" i="3"/>
  <c r="Q124" i="3"/>
  <c r="T124" i="3"/>
  <c r="S124" i="3" s="1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R125" i="3"/>
  <c r="Q125" i="3" s="1"/>
  <c r="T125" i="3"/>
  <c r="S125" i="3" s="1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R126" i="3"/>
  <c r="Q126" i="3" s="1"/>
  <c r="T126" i="3"/>
  <c r="S126" i="3" s="1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R127" i="3"/>
  <c r="Q127" i="3" s="1"/>
  <c r="T127" i="3"/>
  <c r="S127" i="3" s="1"/>
  <c r="U127" i="3"/>
  <c r="V127" i="3"/>
  <c r="W127" i="3"/>
  <c r="X127" i="3"/>
  <c r="Y127" i="3"/>
  <c r="Z127" i="3"/>
  <c r="AJ127" i="3" s="1"/>
  <c r="AA127" i="3"/>
  <c r="AB127" i="3"/>
  <c r="AC127" i="3"/>
  <c r="AD127" i="3"/>
  <c r="AE127" i="3"/>
  <c r="AF127" i="3"/>
  <c r="AG127" i="3"/>
  <c r="AH127" i="3"/>
  <c r="R128" i="3"/>
  <c r="Q128" i="3" s="1"/>
  <c r="T128" i="3"/>
  <c r="S128" i="3" s="1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R129" i="3"/>
  <c r="Q129" i="3" s="1"/>
  <c r="T129" i="3"/>
  <c r="S129" i="3" s="1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R130" i="3"/>
  <c r="Q130" i="3" s="1"/>
  <c r="T130" i="3"/>
  <c r="S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R132" i="3"/>
  <c r="Q132" i="3" s="1"/>
  <c r="T132" i="3"/>
  <c r="S132" i="3" s="1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R133" i="3"/>
  <c r="Q133" i="3" s="1"/>
  <c r="T133" i="3"/>
  <c r="S133" i="3" s="1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R134" i="3"/>
  <c r="Q134" i="3" s="1"/>
  <c r="T134" i="3"/>
  <c r="S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R135" i="3"/>
  <c r="Q135" i="3" s="1"/>
  <c r="T135" i="3"/>
  <c r="S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R136" i="3"/>
  <c r="Q136" i="3"/>
  <c r="T136" i="3"/>
  <c r="S136" i="3" s="1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R137" i="3"/>
  <c r="Q137" i="3" s="1"/>
  <c r="T137" i="3"/>
  <c r="S137" i="3" s="1"/>
  <c r="U137" i="3"/>
  <c r="V137" i="3"/>
  <c r="W137" i="3"/>
  <c r="X137" i="3"/>
  <c r="AJ137" i="3" s="1"/>
  <c r="Y137" i="3"/>
  <c r="Z137" i="3"/>
  <c r="AA137" i="3"/>
  <c r="AB137" i="3"/>
  <c r="AC137" i="3"/>
  <c r="AD137" i="3"/>
  <c r="AE137" i="3"/>
  <c r="AF137" i="3"/>
  <c r="AG137" i="3"/>
  <c r="AH137" i="3"/>
  <c r="R138" i="3"/>
  <c r="Q138" i="3" s="1"/>
  <c r="T138" i="3"/>
  <c r="S138" i="3" s="1"/>
  <c r="U138" i="3"/>
  <c r="V138" i="3"/>
  <c r="W138" i="3"/>
  <c r="AJ138" i="3" s="1"/>
  <c r="X138" i="3"/>
  <c r="Y138" i="3"/>
  <c r="Z138" i="3"/>
  <c r="AA138" i="3"/>
  <c r="AB138" i="3"/>
  <c r="AC138" i="3"/>
  <c r="AD138" i="3"/>
  <c r="AE138" i="3"/>
  <c r="AF138" i="3"/>
  <c r="AG138" i="3"/>
  <c r="AH138" i="3"/>
  <c r="U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R140" i="3"/>
  <c r="Q140" i="3"/>
  <c r="T140" i="3"/>
  <c r="S140" i="3" s="1"/>
  <c r="U140" i="3"/>
  <c r="V140" i="3"/>
  <c r="W140" i="3"/>
  <c r="AJ140" i="3" s="1"/>
  <c r="X140" i="3"/>
  <c r="Y140" i="3"/>
  <c r="Z140" i="3"/>
  <c r="AA140" i="3"/>
  <c r="AB140" i="3"/>
  <c r="AC140" i="3"/>
  <c r="AD140" i="3"/>
  <c r="AE140" i="3"/>
  <c r="AF140" i="3"/>
  <c r="AG140" i="3"/>
  <c r="AH140" i="3"/>
  <c r="R141" i="3"/>
  <c r="Q141" i="3" s="1"/>
  <c r="T141" i="3"/>
  <c r="S141" i="3" s="1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R142" i="3"/>
  <c r="Q142" i="3" s="1"/>
  <c r="T142" i="3"/>
  <c r="S142" i="3" s="1"/>
  <c r="U142" i="3"/>
  <c r="V142" i="3"/>
  <c r="W142" i="3"/>
  <c r="AJ142" i="3" s="1"/>
  <c r="X142" i="3"/>
  <c r="Y142" i="3"/>
  <c r="Z142" i="3"/>
  <c r="AA142" i="3"/>
  <c r="AB142" i="3"/>
  <c r="AC142" i="3"/>
  <c r="AD142" i="3"/>
  <c r="AE142" i="3"/>
  <c r="AF142" i="3"/>
  <c r="AG142" i="3"/>
  <c r="AH142" i="3"/>
  <c r="R143" i="3"/>
  <c r="Q143" i="3" s="1"/>
  <c r="T143" i="3"/>
  <c r="S143" i="3" s="1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R144" i="3"/>
  <c r="Q144" i="3" s="1"/>
  <c r="T144" i="3"/>
  <c r="S144" i="3" s="1"/>
  <c r="U144" i="3"/>
  <c r="V144" i="3"/>
  <c r="W144" i="3"/>
  <c r="X144" i="3"/>
  <c r="Y144" i="3"/>
  <c r="Z144" i="3"/>
  <c r="AJ144" i="3" s="1"/>
  <c r="AA144" i="3"/>
  <c r="AB144" i="3"/>
  <c r="AC144" i="3"/>
  <c r="AD144" i="3"/>
  <c r="AE144" i="3"/>
  <c r="AF144" i="3"/>
  <c r="AG144" i="3"/>
  <c r="AH144" i="3"/>
  <c r="R145" i="3"/>
  <c r="Q145" i="3" s="1"/>
  <c r="T145" i="3"/>
  <c r="S145" i="3" s="1"/>
  <c r="U145" i="3"/>
  <c r="V145" i="3"/>
  <c r="W145" i="3"/>
  <c r="AJ145" i="3" s="1"/>
  <c r="X145" i="3"/>
  <c r="Y145" i="3"/>
  <c r="Z145" i="3"/>
  <c r="AA145" i="3"/>
  <c r="AB145" i="3"/>
  <c r="AC145" i="3"/>
  <c r="AD145" i="3"/>
  <c r="AE145" i="3"/>
  <c r="AF145" i="3"/>
  <c r="AG145" i="3"/>
  <c r="AH145" i="3"/>
  <c r="R146" i="3"/>
  <c r="Q146" i="3" s="1"/>
  <c r="T146" i="3"/>
  <c r="S146" i="3" s="1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W147" i="3"/>
  <c r="X147" i="3"/>
  <c r="AJ147" i="3" s="1"/>
  <c r="Y147" i="3"/>
  <c r="Z147" i="3"/>
  <c r="AA147" i="3"/>
  <c r="AB147" i="3"/>
  <c r="AC147" i="3"/>
  <c r="AD147" i="3"/>
  <c r="AE147" i="3"/>
  <c r="AF147" i="3"/>
  <c r="AG147" i="3"/>
  <c r="AH147" i="3"/>
  <c r="R148" i="3"/>
  <c r="Q148" i="3" s="1"/>
  <c r="T148" i="3"/>
  <c r="S148" i="3" s="1"/>
  <c r="U148" i="3"/>
  <c r="V148" i="3"/>
  <c r="W148" i="3"/>
  <c r="AJ148" i="3" s="1"/>
  <c r="X148" i="3"/>
  <c r="Y148" i="3"/>
  <c r="Z148" i="3"/>
  <c r="AA148" i="3"/>
  <c r="AB148" i="3"/>
  <c r="AC148" i="3"/>
  <c r="AD148" i="3"/>
  <c r="AE148" i="3"/>
  <c r="AF148" i="3"/>
  <c r="AG148" i="3"/>
  <c r="AH148" i="3"/>
  <c r="R149" i="3"/>
  <c r="Q149" i="3" s="1"/>
  <c r="T149" i="3"/>
  <c r="S149" i="3" s="1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R150" i="3"/>
  <c r="Q150" i="3"/>
  <c r="T150" i="3"/>
  <c r="S150" i="3" s="1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R151" i="3"/>
  <c r="Q151" i="3" s="1"/>
  <c r="T151" i="3"/>
  <c r="S151" i="3" s="1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R152" i="3"/>
  <c r="Q152" i="3" s="1"/>
  <c r="T152" i="3"/>
  <c r="S152" i="3" s="1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R153" i="3"/>
  <c r="Q153" i="3" s="1"/>
  <c r="T153" i="3"/>
  <c r="S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R154" i="3"/>
  <c r="Q154" i="3" s="1"/>
  <c r="T154" i="3"/>
  <c r="S154" i="3" s="1"/>
  <c r="U154" i="3"/>
  <c r="V154" i="3"/>
  <c r="W154" i="3"/>
  <c r="AJ154" i="3" s="1"/>
  <c r="X154" i="3"/>
  <c r="Y154" i="3"/>
  <c r="Z154" i="3"/>
  <c r="AA154" i="3"/>
  <c r="AB154" i="3"/>
  <c r="AC154" i="3"/>
  <c r="AD154" i="3"/>
  <c r="AE154" i="3"/>
  <c r="AF154" i="3"/>
  <c r="AG154" i="3"/>
  <c r="AH154" i="3"/>
  <c r="R155" i="3"/>
  <c r="Q155" i="3" s="1"/>
  <c r="W155" i="3"/>
  <c r="X155" i="3"/>
  <c r="AJ155" i="3" s="1"/>
  <c r="Y155" i="3"/>
  <c r="Z155" i="3"/>
  <c r="AA155" i="3"/>
  <c r="AB155" i="3"/>
  <c r="AC155" i="3"/>
  <c r="AD155" i="3"/>
  <c r="AE155" i="3"/>
  <c r="AF155" i="3"/>
  <c r="AG155" i="3"/>
  <c r="AH155" i="3"/>
  <c r="R156" i="3"/>
  <c r="Q156" i="3" s="1"/>
  <c r="T156" i="3"/>
  <c r="S156" i="3" s="1"/>
  <c r="U156" i="3"/>
  <c r="V156" i="3"/>
  <c r="W156" i="3"/>
  <c r="X156" i="3"/>
  <c r="Y156" i="3"/>
  <c r="Z156" i="3"/>
  <c r="AJ156" i="3" s="1"/>
  <c r="AA156" i="3"/>
  <c r="AB156" i="3"/>
  <c r="AC156" i="3"/>
  <c r="AD156" i="3"/>
  <c r="AE156" i="3"/>
  <c r="AF156" i="3"/>
  <c r="AG156" i="3"/>
  <c r="AH156" i="3"/>
  <c r="R157" i="3"/>
  <c r="Q157" i="3" s="1"/>
  <c r="T157" i="3"/>
  <c r="S157" i="3" s="1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R158" i="3"/>
  <c r="Q158" i="3" s="1"/>
  <c r="T158" i="3"/>
  <c r="S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R159" i="3"/>
  <c r="Q159" i="3"/>
  <c r="T159" i="3"/>
  <c r="S159" i="3"/>
  <c r="U159" i="3"/>
  <c r="V159" i="3"/>
  <c r="W159" i="3"/>
  <c r="AJ159" i="3" s="1"/>
  <c r="X159" i="3"/>
  <c r="Y159" i="3"/>
  <c r="Z159" i="3"/>
  <c r="AA159" i="3"/>
  <c r="AB159" i="3"/>
  <c r="AC159" i="3"/>
  <c r="AD159" i="3"/>
  <c r="AE159" i="3"/>
  <c r="AF159" i="3"/>
  <c r="AG159" i="3"/>
  <c r="AH159" i="3"/>
  <c r="R160" i="3"/>
  <c r="Q160" i="3"/>
  <c r="T160" i="3"/>
  <c r="S160" i="3" s="1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R161" i="3"/>
  <c r="Q161" i="3" s="1"/>
  <c r="T161" i="3"/>
  <c r="S161" i="3" s="1"/>
  <c r="U161" i="3"/>
  <c r="V161" i="3"/>
  <c r="W161" i="3"/>
  <c r="AJ161" i="3" s="1"/>
  <c r="X161" i="3"/>
  <c r="Y161" i="3"/>
  <c r="Z161" i="3"/>
  <c r="AA161" i="3"/>
  <c r="AB161" i="3"/>
  <c r="AC161" i="3"/>
  <c r="AD161" i="3"/>
  <c r="AE161" i="3"/>
  <c r="AF161" i="3"/>
  <c r="AG161" i="3"/>
  <c r="AH161" i="3"/>
  <c r="R162" i="3"/>
  <c r="Q162" i="3"/>
  <c r="T162" i="3"/>
  <c r="S162" i="3" s="1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R164" i="3"/>
  <c r="Q164" i="3" s="1"/>
  <c r="T164" i="3"/>
  <c r="S164" i="3"/>
  <c r="U164" i="3"/>
  <c r="V164" i="3"/>
  <c r="W164" i="3"/>
  <c r="AJ164" i="3" s="1"/>
  <c r="X164" i="3"/>
  <c r="Y164" i="3"/>
  <c r="Z164" i="3"/>
  <c r="AA164" i="3"/>
  <c r="AB164" i="3"/>
  <c r="AC164" i="3"/>
  <c r="AD164" i="3"/>
  <c r="AE164" i="3"/>
  <c r="AF164" i="3"/>
  <c r="AG164" i="3"/>
  <c r="AH164" i="3"/>
  <c r="R165" i="3"/>
  <c r="Q165" i="3"/>
  <c r="T165" i="3"/>
  <c r="S165" i="3" s="1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R166" i="3"/>
  <c r="Q166" i="3" s="1"/>
  <c r="T166" i="3"/>
  <c r="S166" i="3" s="1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R167" i="3"/>
  <c r="Q167" i="3"/>
  <c r="T167" i="3"/>
  <c r="S167" i="3" s="1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R168" i="3"/>
  <c r="Q168" i="3" s="1"/>
  <c r="T168" i="3"/>
  <c r="S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R169" i="3"/>
  <c r="Q169" i="3"/>
  <c r="T169" i="3"/>
  <c r="S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R170" i="3"/>
  <c r="Q170" i="3"/>
  <c r="T170" i="3"/>
  <c r="S170" i="3" s="1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W171" i="3"/>
  <c r="AJ171" i="3" s="1"/>
  <c r="X171" i="3"/>
  <c r="Y171" i="3"/>
  <c r="Z171" i="3"/>
  <c r="AA171" i="3"/>
  <c r="AB171" i="3"/>
  <c r="AC171" i="3"/>
  <c r="AD171" i="3"/>
  <c r="AE171" i="3"/>
  <c r="AF171" i="3"/>
  <c r="AG171" i="3"/>
  <c r="AH171" i="3"/>
  <c r="R172" i="3"/>
  <c r="Q172" i="3"/>
  <c r="T172" i="3"/>
  <c r="S172" i="3" s="1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H24" i="3"/>
  <c r="AG24" i="3"/>
  <c r="AF24" i="3"/>
  <c r="AE24" i="3"/>
  <c r="AD24" i="3"/>
  <c r="AC24" i="3"/>
  <c r="AB24" i="3"/>
  <c r="AA24" i="3"/>
  <c r="Z24" i="3"/>
  <c r="Y24" i="3"/>
  <c r="X24" i="3"/>
  <c r="W24" i="3"/>
  <c r="U24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T23" i="3"/>
  <c r="S23" i="3" s="1"/>
  <c r="I16" i="3"/>
  <c r="I15" i="3"/>
  <c r="I14" i="3"/>
  <c r="K14" i="3" s="1"/>
  <c r="I13" i="3"/>
  <c r="K11" i="3" s="1"/>
  <c r="K17" i="3" s="1"/>
  <c r="I12" i="3"/>
  <c r="I11" i="3"/>
  <c r="U60" i="3"/>
  <c r="U58" i="3"/>
  <c r="U56" i="3"/>
  <c r="U54" i="3"/>
  <c r="U52" i="3"/>
  <c r="U50" i="3"/>
  <c r="U48" i="3"/>
  <c r="U44" i="3"/>
  <c r="U42" i="3"/>
  <c r="U40" i="3"/>
  <c r="U36" i="3"/>
  <c r="U34" i="3"/>
  <c r="T34" i="3"/>
  <c r="S34" i="3"/>
  <c r="T30" i="3"/>
  <c r="S30" i="3" s="1"/>
  <c r="U28" i="3"/>
  <c r="T28" i="3"/>
  <c r="S28" i="3" s="1"/>
  <c r="Q60" i="3"/>
  <c r="R23" i="3"/>
  <c r="Q23" i="3" s="1"/>
  <c r="AJ101" i="3"/>
  <c r="AJ89" i="3"/>
  <c r="AJ91" i="3"/>
  <c r="AJ76" i="3"/>
  <c r="AJ58" i="3"/>
  <c r="AJ54" i="3"/>
  <c r="AJ90" i="3"/>
  <c r="AJ80" i="3"/>
  <c r="AJ71" i="3"/>
  <c r="AJ63" i="3"/>
  <c r="AJ109" i="3"/>
  <c r="AJ132" i="3"/>
  <c r="AJ98" i="3"/>
  <c r="AJ108" i="3"/>
  <c r="AJ86" i="3"/>
  <c r="AJ77" i="3"/>
  <c r="AJ66" i="3"/>
  <c r="AJ62" i="3"/>
  <c r="V30" i="3"/>
  <c r="AJ94" i="3"/>
  <c r="AJ92" i="3"/>
  <c r="AJ131" i="3"/>
  <c r="AJ143" i="3"/>
  <c r="AJ135" i="3"/>
  <c r="R42" i="3"/>
  <c r="Q42" i="3" s="1"/>
  <c r="V42" i="3"/>
  <c r="R44" i="3"/>
  <c r="Q44" i="3" s="1"/>
  <c r="V44" i="3"/>
  <c r="R50" i="3"/>
  <c r="Q50" i="3" s="1"/>
  <c r="V50" i="3"/>
  <c r="R53" i="3"/>
  <c r="Q53" i="3" s="1"/>
  <c r="V53" i="3"/>
  <c r="T55" i="3"/>
  <c r="S55" i="3" s="1"/>
  <c r="R55" i="3"/>
  <c r="Q55" i="3" s="1"/>
  <c r="R57" i="3"/>
  <c r="Q57" i="3" s="1"/>
  <c r="U57" i="3"/>
  <c r="R61" i="3"/>
  <c r="Q61" i="3" s="1"/>
  <c r="U61" i="3"/>
  <c r="R63" i="3"/>
  <c r="Q63" i="3"/>
  <c r="U63" i="3"/>
  <c r="R65" i="3"/>
  <c r="Q65" i="3" s="1"/>
  <c r="U65" i="3"/>
  <c r="R67" i="3"/>
  <c r="R69" i="3"/>
  <c r="Q69" i="3" s="1"/>
  <c r="U69" i="3"/>
  <c r="R71" i="3"/>
  <c r="Q71" i="3" s="1"/>
  <c r="U71" i="3"/>
  <c r="R73" i="3"/>
  <c r="Q73" i="3" s="1"/>
  <c r="U73" i="3"/>
  <c r="R77" i="3"/>
  <c r="Q77" i="3" s="1"/>
  <c r="U77" i="3"/>
  <c r="R79" i="3"/>
  <c r="Q79" i="3"/>
  <c r="U79" i="3"/>
  <c r="R81" i="3"/>
  <c r="Q81" i="3" s="1"/>
  <c r="U81" i="3"/>
  <c r="R85" i="3"/>
  <c r="Q85" i="3"/>
  <c r="U85" i="3"/>
  <c r="R87" i="3"/>
  <c r="Q87" i="3" s="1"/>
  <c r="U87" i="3"/>
  <c r="R89" i="3"/>
  <c r="Q89" i="3" s="1"/>
  <c r="U89" i="3"/>
  <c r="R93" i="3"/>
  <c r="Q93" i="3" s="1"/>
  <c r="U93" i="3"/>
  <c r="R95" i="3"/>
  <c r="Q95" i="3"/>
  <c r="U95" i="3"/>
  <c r="R97" i="3"/>
  <c r="Q97" i="3" s="1"/>
  <c r="U97" i="3"/>
  <c r="R99" i="3"/>
  <c r="R101" i="3"/>
  <c r="Q101" i="3" s="1"/>
  <c r="U101" i="3"/>
  <c r="R103" i="3"/>
  <c r="Q103" i="3" s="1"/>
  <c r="U103" i="3"/>
  <c r="R105" i="3"/>
  <c r="Q105" i="3" s="1"/>
  <c r="U105" i="3"/>
  <c r="T27" i="3"/>
  <c r="S27" i="3" s="1"/>
  <c r="V27" i="3"/>
  <c r="U29" i="3"/>
  <c r="R31" i="3"/>
  <c r="Q31" i="3" s="1"/>
  <c r="U31" i="3"/>
  <c r="R33" i="3"/>
  <c r="Q33" i="3" s="1"/>
  <c r="U33" i="3"/>
  <c r="T35" i="3"/>
  <c r="S35" i="3" s="1"/>
  <c r="V35" i="3"/>
  <c r="R37" i="3"/>
  <c r="Q37" i="3" s="1"/>
  <c r="T37" i="3"/>
  <c r="S37" i="3" s="1"/>
  <c r="U37" i="3"/>
  <c r="R39" i="3"/>
  <c r="Q39" i="3" s="1"/>
  <c r="U39" i="3"/>
  <c r="T41" i="3"/>
  <c r="S41" i="3" s="1"/>
  <c r="V41" i="3"/>
  <c r="V55" i="3"/>
  <c r="U53" i="3"/>
  <c r="T53" i="3"/>
  <c r="S53" i="3" s="1"/>
  <c r="T50" i="3"/>
  <c r="S50" i="3" s="1"/>
  <c r="T48" i="3"/>
  <c r="S48" i="3"/>
  <c r="R36" i="3"/>
  <c r="Q36" i="3" s="1"/>
  <c r="T36" i="3"/>
  <c r="S36" i="3" s="1"/>
  <c r="R40" i="3"/>
  <c r="Q40" i="3" s="1"/>
  <c r="V40" i="3"/>
  <c r="R26" i="3"/>
  <c r="Q26" i="3" s="1"/>
  <c r="AJ29" i="3"/>
  <c r="R29" i="3"/>
  <c r="Q29" i="3" s="1"/>
  <c r="V26" i="3"/>
  <c r="AJ37" i="3"/>
  <c r="W26" i="3"/>
  <c r="AB2" i="5"/>
  <c r="V24" i="3"/>
  <c r="T24" i="3"/>
  <c r="S24" i="3" s="1"/>
  <c r="R24" i="3"/>
  <c r="Q24" i="3" s="1"/>
  <c r="R30" i="3"/>
  <c r="Q30" i="3"/>
  <c r="W30" i="3"/>
  <c r="AJ30" i="3" s="1"/>
  <c r="U30" i="3"/>
  <c r="W32" i="3"/>
  <c r="S39" i="3"/>
  <c r="R41" i="3"/>
  <c r="Q41" i="3" s="1"/>
  <c r="U41" i="3"/>
  <c r="V43" i="3"/>
  <c r="R27" i="3"/>
  <c r="Q27" i="3" s="1"/>
  <c r="U27" i="3"/>
  <c r="S31" i="3"/>
  <c r="W31" i="3"/>
  <c r="AJ31" i="3" s="1"/>
  <c r="V31" i="3"/>
  <c r="T33" i="3"/>
  <c r="S33" i="3" s="1"/>
  <c r="V33" i="3"/>
  <c r="W33" i="3"/>
  <c r="T29" i="3"/>
  <c r="S29" i="3" s="1"/>
  <c r="V29" i="3"/>
  <c r="R35" i="3"/>
  <c r="Q35" i="3" s="1"/>
  <c r="U35" i="3"/>
  <c r="R25" i="3"/>
  <c r="Q25" i="3" s="1"/>
  <c r="T25" i="3"/>
  <c r="S25" i="3" s="1"/>
  <c r="U25" i="3"/>
  <c r="AJ24" i="3" l="1"/>
  <c r="U75" i="3"/>
  <c r="U46" i="3"/>
  <c r="T163" i="3"/>
  <c r="S163" i="3" s="1"/>
  <c r="T32" i="3"/>
  <c r="S32" i="3" s="1"/>
  <c r="Q32" i="3"/>
  <c r="U99" i="3"/>
  <c r="R75" i="3"/>
  <c r="Q75" i="3" s="1"/>
  <c r="U67" i="3"/>
  <c r="V171" i="3"/>
  <c r="AJ165" i="3"/>
  <c r="U155" i="3"/>
  <c r="AJ152" i="3"/>
  <c r="AJ151" i="3"/>
  <c r="R147" i="3"/>
  <c r="Q147" i="3" s="1"/>
  <c r="AJ139" i="3"/>
  <c r="AJ134" i="3"/>
  <c r="AJ130" i="3"/>
  <c r="V123" i="3"/>
  <c r="R115" i="3"/>
  <c r="Q115" i="3" s="1"/>
  <c r="AJ95" i="3"/>
  <c r="AJ87" i="3"/>
  <c r="V75" i="3"/>
  <c r="AJ48" i="3"/>
  <c r="V32" i="3"/>
  <c r="R46" i="3"/>
  <c r="Q46" i="3" s="1"/>
  <c r="AJ169" i="3"/>
  <c r="V155" i="3"/>
  <c r="AJ32" i="3"/>
  <c r="V38" i="3"/>
  <c r="R32" i="3"/>
  <c r="Q99" i="3"/>
  <c r="Q67" i="3"/>
  <c r="U171" i="3"/>
  <c r="AJ170" i="3"/>
  <c r="AJ163" i="3"/>
  <c r="R163" i="3"/>
  <c r="Q163" i="3" s="1"/>
  <c r="AJ149" i="3"/>
  <c r="V139" i="3"/>
  <c r="AJ133" i="3"/>
  <c r="AJ128" i="3"/>
  <c r="U123" i="3"/>
  <c r="AJ120" i="3"/>
  <c r="AJ114" i="3"/>
  <c r="V107" i="3"/>
  <c r="AJ96" i="3"/>
  <c r="V91" i="3"/>
  <c r="AJ81" i="3"/>
  <c r="Q52" i="3"/>
  <c r="T38" i="3"/>
  <c r="S38" i="3" s="1"/>
  <c r="U91" i="3"/>
  <c r="U59" i="3"/>
  <c r="U38" i="3"/>
  <c r="S9" i="3" s="1"/>
  <c r="T9" i="3" s="1"/>
  <c r="T171" i="3"/>
  <c r="S171" i="3" s="1"/>
  <c r="AJ146" i="3"/>
  <c r="U131" i="3"/>
  <c r="AJ129" i="3"/>
  <c r="Q123" i="3"/>
  <c r="T107" i="3"/>
  <c r="S107" i="3" s="1"/>
  <c r="AJ104" i="3"/>
  <c r="AJ103" i="3"/>
  <c r="AJ102" i="3"/>
  <c r="T91" i="3"/>
  <c r="S91" i="3" s="1"/>
  <c r="AJ85" i="3"/>
  <c r="AJ84" i="3"/>
  <c r="AJ68" i="3"/>
  <c r="AJ67" i="3"/>
  <c r="AJ59" i="3"/>
  <c r="AJ44" i="3"/>
  <c r="U83" i="3"/>
  <c r="R59" i="3"/>
  <c r="Q59" i="3" s="1"/>
  <c r="Q171" i="3"/>
  <c r="AJ168" i="3"/>
  <c r="V163" i="3"/>
  <c r="AJ158" i="3"/>
  <c r="AJ157" i="3"/>
  <c r="AJ153" i="3"/>
  <c r="V147" i="3"/>
  <c r="T139" i="3"/>
  <c r="S139" i="3" s="1"/>
  <c r="T131" i="3"/>
  <c r="S131" i="3" s="1"/>
  <c r="AJ125" i="3"/>
  <c r="AJ117" i="3"/>
  <c r="AJ100" i="3"/>
  <c r="AJ70" i="3"/>
  <c r="V67" i="3"/>
  <c r="AJ64" i="3"/>
  <c r="V59" i="3"/>
  <c r="AJ36" i="3"/>
  <c r="Q83" i="3"/>
  <c r="AJ172" i="3"/>
  <c r="U163" i="3"/>
  <c r="AJ162" i="3"/>
  <c r="U147" i="3"/>
  <c r="Q139" i="3"/>
  <c r="Q131" i="3"/>
  <c r="V115" i="3"/>
  <c r="AJ107" i="3"/>
  <c r="V99" i="3"/>
  <c r="S12" i="3" s="1"/>
  <c r="T12" i="3" s="1"/>
  <c r="V83" i="3"/>
  <c r="AJ60" i="3"/>
  <c r="V52" i="3"/>
  <c r="AJ39" i="3"/>
  <c r="R83" i="3"/>
  <c r="V46" i="3"/>
  <c r="AJ167" i="3"/>
  <c r="AJ166" i="3"/>
  <c r="AJ160" i="3"/>
  <c r="AJ150" i="3"/>
  <c r="T147" i="3"/>
  <c r="S147" i="3" s="1"/>
  <c r="AJ141" i="3"/>
  <c r="AJ126" i="3"/>
  <c r="AJ124" i="3"/>
  <c r="U115" i="3"/>
  <c r="AJ75" i="3"/>
  <c r="AJ74" i="3"/>
  <c r="AJ73" i="3"/>
  <c r="AJ72" i="3"/>
  <c r="T52" i="3"/>
  <c r="S52" i="3" s="1"/>
  <c r="Q56" i="3"/>
  <c r="AJ40" i="3"/>
  <c r="AJ35" i="3"/>
  <c r="AJ33" i="3"/>
  <c r="AJ26" i="3"/>
  <c r="AJ23" i="3"/>
  <c r="AJ51" i="3"/>
  <c r="AJ49" i="3"/>
  <c r="AJ46" i="3"/>
  <c r="AJ43" i="3"/>
  <c r="AJ38" i="3"/>
  <c r="AJ28" i="3"/>
  <c r="AJ27" i="3"/>
  <c r="Q34" i="3"/>
  <c r="T26" i="3"/>
  <c r="S26" i="3" s="1"/>
  <c r="N1" i="7"/>
  <c r="S10" i="3"/>
  <c r="T10" i="3" s="1"/>
  <c r="U10" i="3" s="1"/>
  <c r="AJ136" i="3"/>
  <c r="AJ105" i="3"/>
  <c r="AJ88" i="3"/>
  <c r="AJ118" i="3"/>
  <c r="AJ78" i="3"/>
  <c r="AJ65" i="3"/>
  <c r="AJ115" i="3"/>
  <c r="AJ112" i="3"/>
  <c r="AJ123" i="3"/>
  <c r="AJ99" i="3"/>
  <c r="AJ83" i="3"/>
  <c r="AJ55" i="3"/>
  <c r="AJ121" i="3"/>
  <c r="W25" i="3"/>
  <c r="AJ25" i="3" s="1"/>
  <c r="Q54" i="3"/>
  <c r="Q58" i="3"/>
  <c r="Q28" i="3"/>
  <c r="S8" i="3" l="1"/>
  <c r="T8" i="3" s="1"/>
  <c r="W8" i="3" s="1"/>
  <c r="S11" i="3"/>
  <c r="T11" i="3" s="1"/>
  <c r="S13" i="3"/>
  <c r="T13" i="3" s="1"/>
  <c r="U13" i="3" s="1"/>
  <c r="AG14" i="5"/>
  <c r="AE14" i="5"/>
  <c r="AH12" i="5"/>
  <c r="AG11" i="5"/>
  <c r="AG6" i="5"/>
  <c r="AH3" i="5"/>
  <c r="AE5" i="5"/>
  <c r="AI10" i="5"/>
  <c r="AH7" i="5"/>
  <c r="AI9" i="5"/>
  <c r="AF7" i="5"/>
  <c r="AH14" i="5"/>
  <c r="C152" i="5"/>
  <c r="C148" i="5"/>
  <c r="C144" i="5"/>
  <c r="C140" i="5"/>
  <c r="D150" i="5"/>
  <c r="D146" i="5"/>
  <c r="D142" i="5"/>
  <c r="D138" i="5"/>
  <c r="D134" i="5"/>
  <c r="D130" i="5"/>
  <c r="D126" i="5"/>
  <c r="D122" i="5"/>
  <c r="D118" i="5"/>
  <c r="D114" i="5"/>
  <c r="D110" i="5"/>
  <c r="D106" i="5"/>
  <c r="C137" i="5"/>
  <c r="C133" i="5"/>
  <c r="C129" i="5"/>
  <c r="C125" i="5"/>
  <c r="C121" i="5"/>
  <c r="C117" i="5"/>
  <c r="C113" i="5"/>
  <c r="C109" i="5"/>
  <c r="C105" i="5"/>
  <c r="D101" i="5"/>
  <c r="D97" i="5"/>
  <c r="D93" i="5"/>
  <c r="D89" i="5"/>
  <c r="D85" i="5"/>
  <c r="D81" i="5"/>
  <c r="D77" i="5"/>
  <c r="D73" i="5"/>
  <c r="D69" i="5"/>
  <c r="D65" i="5"/>
  <c r="D61" i="5"/>
  <c r="C58" i="5"/>
  <c r="C56" i="5"/>
  <c r="C54" i="5"/>
  <c r="C52" i="5"/>
  <c r="C50" i="5"/>
  <c r="C48" i="5"/>
  <c r="C46" i="5"/>
  <c r="C44" i="5"/>
  <c r="C42" i="5"/>
  <c r="C40" i="5"/>
  <c r="C38" i="5"/>
  <c r="C36" i="5"/>
  <c r="C34" i="5"/>
  <c r="C32" i="5"/>
  <c r="C30" i="5"/>
  <c r="C28" i="5"/>
  <c r="C26" i="5"/>
  <c r="C24" i="5"/>
  <c r="C22" i="5"/>
  <c r="C20" i="5"/>
  <c r="C18" i="5"/>
  <c r="C16" i="5"/>
  <c r="C14" i="5"/>
  <c r="C12" i="5"/>
  <c r="C10" i="5"/>
  <c r="C8" i="5"/>
  <c r="C6" i="5"/>
  <c r="C4" i="5"/>
  <c r="E4" i="5" s="1"/>
  <c r="C104" i="5"/>
  <c r="C100" i="5"/>
  <c r="C96" i="5"/>
  <c r="C92" i="5"/>
  <c r="C88" i="5"/>
  <c r="C84" i="5"/>
  <c r="C80" i="5"/>
  <c r="C76" i="5"/>
  <c r="C72" i="5"/>
  <c r="C68" i="5"/>
  <c r="C64" i="5"/>
  <c r="C60" i="5"/>
  <c r="D57" i="5"/>
  <c r="D55" i="5"/>
  <c r="D53" i="5"/>
  <c r="D51" i="5"/>
  <c r="D49" i="5"/>
  <c r="D47" i="5"/>
  <c r="D45" i="5"/>
  <c r="D43" i="5"/>
  <c r="D41" i="5"/>
  <c r="C150" i="5"/>
  <c r="C142" i="5"/>
  <c r="D148" i="5"/>
  <c r="D140" i="5"/>
  <c r="D132" i="5"/>
  <c r="D124" i="5"/>
  <c r="D116" i="5"/>
  <c r="D108" i="5"/>
  <c r="C135" i="5"/>
  <c r="C127" i="5"/>
  <c r="C119" i="5"/>
  <c r="C111" i="5"/>
  <c r="D103" i="5"/>
  <c r="D95" i="5"/>
  <c r="D87" i="5"/>
  <c r="D79" i="5"/>
  <c r="D71" i="5"/>
  <c r="D63" i="5"/>
  <c r="C57" i="5"/>
  <c r="C53" i="5"/>
  <c r="C49" i="5"/>
  <c r="C45" i="5"/>
  <c r="C41" i="5"/>
  <c r="C37" i="5"/>
  <c r="C33" i="5"/>
  <c r="C29" i="5"/>
  <c r="C25" i="5"/>
  <c r="C21" i="5"/>
  <c r="C17" i="5"/>
  <c r="C13" i="5"/>
  <c r="C9" i="5"/>
  <c r="C5" i="5"/>
  <c r="C102" i="5"/>
  <c r="C94" i="5"/>
  <c r="C86" i="5"/>
  <c r="C78" i="5"/>
  <c r="C70" i="5"/>
  <c r="C62" i="5"/>
  <c r="D56" i="5"/>
  <c r="D52" i="5"/>
  <c r="D48" i="5"/>
  <c r="D44" i="5"/>
  <c r="D40" i="5"/>
  <c r="D38" i="5"/>
  <c r="D36" i="5"/>
  <c r="D34" i="5"/>
  <c r="D32" i="5"/>
  <c r="D30" i="5"/>
  <c r="D28" i="5"/>
  <c r="D26" i="5"/>
  <c r="D24" i="5"/>
  <c r="D22" i="5"/>
  <c r="D20" i="5"/>
  <c r="D18" i="5"/>
  <c r="D16" i="5"/>
  <c r="D14" i="5"/>
  <c r="D12" i="5"/>
  <c r="D10" i="5"/>
  <c r="D8" i="5"/>
  <c r="D6" i="5"/>
  <c r="D4" i="5"/>
  <c r="C146" i="5"/>
  <c r="D152" i="5"/>
  <c r="D144" i="5"/>
  <c r="D136" i="5"/>
  <c r="D128" i="5"/>
  <c r="D120" i="5"/>
  <c r="D112" i="5"/>
  <c r="C139" i="5"/>
  <c r="C131" i="5"/>
  <c r="C123" i="5"/>
  <c r="C115" i="5"/>
  <c r="C107" i="5"/>
  <c r="D99" i="5"/>
  <c r="D91" i="5"/>
  <c r="D83" i="5"/>
  <c r="D75" i="5"/>
  <c r="D67" i="5"/>
  <c r="D59" i="5"/>
  <c r="C55" i="5"/>
  <c r="C51" i="5"/>
  <c r="C47" i="5"/>
  <c r="C43" i="5"/>
  <c r="C39" i="5"/>
  <c r="C35" i="5"/>
  <c r="C31" i="5"/>
  <c r="C27" i="5"/>
  <c r="C23" i="5"/>
  <c r="C19" i="5"/>
  <c r="C15" i="5"/>
  <c r="C11" i="5"/>
  <c r="C7" i="5"/>
  <c r="C3" i="5"/>
  <c r="C98" i="5"/>
  <c r="C90" i="5"/>
  <c r="C82" i="5"/>
  <c r="C74" i="5"/>
  <c r="C66" i="5"/>
  <c r="D58" i="5"/>
  <c r="D54" i="5"/>
  <c r="D50" i="5"/>
  <c r="D46" i="5"/>
  <c r="D42" i="5"/>
  <c r="D39" i="5"/>
  <c r="D37" i="5"/>
  <c r="D35" i="5"/>
  <c r="D33" i="5"/>
  <c r="D31" i="5"/>
  <c r="D29" i="5"/>
  <c r="D27" i="5"/>
  <c r="D25" i="5"/>
  <c r="D23" i="5"/>
  <c r="D21" i="5"/>
  <c r="D19" i="5"/>
  <c r="D17" i="5"/>
  <c r="D15" i="5"/>
  <c r="D13" i="5"/>
  <c r="D11" i="5"/>
  <c r="D9" i="5"/>
  <c r="D7" i="5"/>
  <c r="D5" i="5"/>
  <c r="D3" i="5"/>
  <c r="C59" i="5"/>
  <c r="C63" i="5"/>
  <c r="C67" i="5"/>
  <c r="C71" i="5"/>
  <c r="C75" i="5"/>
  <c r="C79" i="5"/>
  <c r="C83" i="5"/>
  <c r="C87" i="5"/>
  <c r="C91" i="5"/>
  <c r="C95" i="5"/>
  <c r="C99" i="5"/>
  <c r="C103" i="5"/>
  <c r="D62" i="5"/>
  <c r="D66" i="5"/>
  <c r="D70" i="5"/>
  <c r="D74" i="5"/>
  <c r="D78" i="5"/>
  <c r="D82" i="5"/>
  <c r="D86" i="5"/>
  <c r="D90" i="5"/>
  <c r="D94" i="5"/>
  <c r="D98" i="5"/>
  <c r="D102" i="5"/>
  <c r="C106" i="5"/>
  <c r="C110" i="5"/>
  <c r="C114" i="5"/>
  <c r="C118" i="5"/>
  <c r="C122" i="5"/>
  <c r="C126" i="5"/>
  <c r="C130" i="5"/>
  <c r="C134" i="5"/>
  <c r="C138" i="5"/>
  <c r="D107" i="5"/>
  <c r="D111" i="5"/>
  <c r="D115" i="5"/>
  <c r="D119" i="5"/>
  <c r="D123" i="5"/>
  <c r="D127" i="5"/>
  <c r="D131" i="5"/>
  <c r="D135" i="5"/>
  <c r="D139" i="5"/>
  <c r="D143" i="5"/>
  <c r="D147" i="5"/>
  <c r="D151" i="5"/>
  <c r="C141" i="5"/>
  <c r="C145" i="5"/>
  <c r="C149" i="5"/>
  <c r="C153" i="5"/>
  <c r="C61" i="5"/>
  <c r="C65" i="5"/>
  <c r="C69" i="5"/>
  <c r="C73" i="5"/>
  <c r="C77" i="5"/>
  <c r="C81" i="5"/>
  <c r="C85" i="5"/>
  <c r="C89" i="5"/>
  <c r="C93" i="5"/>
  <c r="C97" i="5"/>
  <c r="C101" i="5"/>
  <c r="D60" i="5"/>
  <c r="D64" i="5"/>
  <c r="D68" i="5"/>
  <c r="D72" i="5"/>
  <c r="D76" i="5"/>
  <c r="D80" i="5"/>
  <c r="D84" i="5"/>
  <c r="D88" i="5"/>
  <c r="D92" i="5"/>
  <c r="D96" i="5"/>
  <c r="D100" i="5"/>
  <c r="D104" i="5"/>
  <c r="C108" i="5"/>
  <c r="C112" i="5"/>
  <c r="C116" i="5"/>
  <c r="C120" i="5"/>
  <c r="C124" i="5"/>
  <c r="C128" i="5"/>
  <c r="C132" i="5"/>
  <c r="C136" i="5"/>
  <c r="D105" i="5"/>
  <c r="D109" i="5"/>
  <c r="D113" i="5"/>
  <c r="D117" i="5"/>
  <c r="D121" i="5"/>
  <c r="D125" i="5"/>
  <c r="D129" i="5"/>
  <c r="D133" i="5"/>
  <c r="D137" i="5"/>
  <c r="D141" i="5"/>
  <c r="D145" i="5"/>
  <c r="D149" i="5"/>
  <c r="D153" i="5"/>
  <c r="C143" i="5"/>
  <c r="C147" i="5"/>
  <c r="C151" i="5"/>
  <c r="AE11" i="5"/>
  <c r="AH8" i="5"/>
  <c r="AI13" i="5"/>
  <c r="AF9" i="5"/>
  <c r="AG10" i="5"/>
  <c r="AF8" i="5"/>
  <c r="AI11" i="5"/>
  <c r="AG4" i="5"/>
  <c r="AH6" i="5"/>
  <c r="AI8" i="5"/>
  <c r="AF6" i="5"/>
  <c r="AH11" i="5"/>
  <c r="AH13" i="5"/>
  <c r="AF4" i="5"/>
  <c r="AI6" i="5"/>
  <c r="AH4" i="5"/>
  <c r="AE8" i="5"/>
  <c r="AH9" i="5"/>
  <c r="AG9" i="5"/>
  <c r="AF12" i="5"/>
  <c r="AH5" i="5"/>
  <c r="AF13" i="5"/>
  <c r="AI5" i="5"/>
  <c r="AI7" i="5"/>
  <c r="AG12" i="5"/>
  <c r="AE12" i="5"/>
  <c r="AG8" i="5"/>
  <c r="AE4" i="5"/>
  <c r="AG7" i="5"/>
  <c r="AF10" i="5"/>
  <c r="AF11" i="5"/>
  <c r="AF14" i="5"/>
  <c r="AE7" i="5"/>
  <c r="AE13" i="5"/>
  <c r="AE9" i="5"/>
  <c r="AF3" i="5"/>
  <c r="AI12" i="5"/>
  <c r="AI14" i="5"/>
  <c r="AE6" i="5"/>
  <c r="AI3" i="5"/>
  <c r="AG3" i="5"/>
  <c r="AG13" i="5"/>
  <c r="AG5" i="5"/>
  <c r="AH10" i="5"/>
  <c r="AE10" i="5"/>
  <c r="AI4" i="5"/>
  <c r="AF5" i="5"/>
  <c r="T14" i="3" l="1"/>
  <c r="L17" i="3" s="1"/>
  <c r="E3" i="5"/>
  <c r="V8" i="3"/>
  <c r="U8" i="3" s="1"/>
  <c r="W9" i="3"/>
  <c r="V9" i="3" s="1"/>
  <c r="U9" i="3" s="1"/>
  <c r="W10" i="3" l="1"/>
  <c r="W11" i="3" l="1"/>
  <c r="V11" i="3" s="1"/>
  <c r="U11" i="3" s="1"/>
  <c r="V10" i="3"/>
  <c r="W12" i="3" l="1"/>
  <c r="W13" i="3" l="1"/>
  <c r="V13" i="3" s="1"/>
  <c r="V12" i="3"/>
  <c r="U12" i="3" s="1"/>
  <c r="U15" i="3" s="1"/>
</calcChain>
</file>

<file path=xl/sharedStrings.xml><?xml version="1.0" encoding="utf-8"?>
<sst xmlns="http://schemas.openxmlformats.org/spreadsheetml/2006/main" count="967" uniqueCount="382">
  <si>
    <t>四種競技</t>
    <rPh sb="0" eb="2">
      <t>ヨンシュ</t>
    </rPh>
    <rPh sb="2" eb="4">
      <t>キョウギ</t>
    </rPh>
    <phoneticPr fontId="1"/>
  </si>
  <si>
    <t>チーム（学校）名</t>
    <rPh sb="4" eb="6">
      <t>ガッコウ</t>
    </rPh>
    <rPh sb="7" eb="8">
      <t>メイ</t>
    </rPh>
    <phoneticPr fontId="1"/>
  </si>
  <si>
    <t>申し込み責任者</t>
    <rPh sb="0" eb="1">
      <t>モウ</t>
    </rPh>
    <rPh sb="2" eb="3">
      <t>コ</t>
    </rPh>
    <rPh sb="4" eb="7">
      <t>セキニンシャ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</si>
  <si>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</si>
  <si>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</si>
  <si>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</si>
  <si>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参</t>
    <rPh sb="0" eb="1">
      <t>サン</t>
    </rPh>
    <phoneticPr fontId="1"/>
  </si>
  <si>
    <t>男</t>
    <rPh sb="0" eb="1">
      <t>ダン</t>
    </rPh>
    <phoneticPr fontId="1"/>
  </si>
  <si>
    <t>個人種目</t>
    <rPh sb="0" eb="2">
      <t>コジン</t>
    </rPh>
    <rPh sb="2" eb="4">
      <t>シュモク</t>
    </rPh>
    <phoneticPr fontId="1"/>
  </si>
  <si>
    <t>×３００＝</t>
  </si>
  <si>
    <t>男子計</t>
    <rPh sb="0" eb="2">
      <t>ダンシ</t>
    </rPh>
    <rPh sb="2" eb="3">
      <t>ケイ</t>
    </rPh>
    <phoneticPr fontId="1"/>
  </si>
  <si>
    <t>リレー種目</t>
    <rPh sb="3" eb="5">
      <t>シュモク</t>
    </rPh>
    <phoneticPr fontId="1"/>
  </si>
  <si>
    <t>加</t>
    <rPh sb="0" eb="1">
      <t>カ</t>
    </rPh>
    <phoneticPr fontId="1"/>
  </si>
  <si>
    <t>女</t>
    <rPh sb="0" eb="1">
      <t>ジョ</t>
    </rPh>
    <phoneticPr fontId="1"/>
  </si>
  <si>
    <t>女子計</t>
    <rPh sb="0" eb="2">
      <t>ジョシ</t>
    </rPh>
    <rPh sb="2" eb="3">
      <t>ケイ</t>
    </rPh>
    <phoneticPr fontId="1"/>
  </si>
  <si>
    <t>料</t>
    <rPh sb="0" eb="1">
      <t>リョウ</t>
    </rPh>
    <phoneticPr fontId="1"/>
  </si>
  <si>
    <t>合計</t>
    <rPh sb="0" eb="2">
      <t>ゴウケイ</t>
    </rPh>
    <phoneticPr fontId="1"/>
  </si>
  <si>
    <t>性</t>
    <rPh sb="0" eb="1">
      <t>セイ</t>
    </rPh>
    <phoneticPr fontId="1"/>
  </si>
  <si>
    <t>選 手 名</t>
    <rPh sb="0" eb="1">
      <t>セン</t>
    </rPh>
    <rPh sb="2" eb="3">
      <t>テ</t>
    </rPh>
    <rPh sb="4" eb="5">
      <t>メイ</t>
    </rPh>
    <phoneticPr fontId="1"/>
  </si>
  <si>
    <t>学年</t>
    <rPh sb="0" eb="2">
      <t>ガクネン</t>
    </rPh>
    <phoneticPr fontId="1"/>
  </si>
  <si>
    <t>リレー</t>
  </si>
  <si>
    <t>ｺｰﾄﾞ①</t>
  </si>
  <si>
    <t>ｺｰﾄﾞ②</t>
  </si>
  <si>
    <t>ｺｰﾄﾞ③</t>
  </si>
  <si>
    <t>ｺｰﾄﾞ④</t>
  </si>
  <si>
    <t>最高記録①</t>
    <rPh sb="0" eb="2">
      <t>サイコウ</t>
    </rPh>
    <rPh sb="2" eb="4">
      <t>キロク</t>
    </rPh>
    <phoneticPr fontId="2"/>
  </si>
  <si>
    <t>最高記録②</t>
    <rPh sb="0" eb="2">
      <t>サイコウ</t>
    </rPh>
    <rPh sb="2" eb="4">
      <t>キロク</t>
    </rPh>
    <phoneticPr fontId="2"/>
  </si>
  <si>
    <t>最高記録③</t>
    <rPh sb="0" eb="2">
      <t>サイコウ</t>
    </rPh>
    <rPh sb="2" eb="4">
      <t>キロク</t>
    </rPh>
    <phoneticPr fontId="2"/>
  </si>
  <si>
    <t>最高記録④</t>
    <rPh sb="0" eb="2">
      <t>サイコウ</t>
    </rPh>
    <rPh sb="2" eb="4">
      <t>キロク</t>
    </rPh>
    <phoneticPr fontId="2"/>
  </si>
  <si>
    <t>最高記録</t>
    <rPh sb="0" eb="2">
      <t>サイコウ</t>
    </rPh>
    <rPh sb="2" eb="4">
      <t>キロク</t>
    </rPh>
    <phoneticPr fontId="8"/>
  </si>
  <si>
    <t>男子個人</t>
    <rPh sb="0" eb="2">
      <t>ダンシ</t>
    </rPh>
    <rPh sb="2" eb="4">
      <t>コジン</t>
    </rPh>
    <phoneticPr fontId="1"/>
  </si>
  <si>
    <t>女子個人</t>
    <rPh sb="0" eb="2">
      <t>ジョシ</t>
    </rPh>
    <rPh sb="2" eb="4">
      <t>コジン</t>
    </rPh>
    <phoneticPr fontId="1"/>
  </si>
  <si>
    <t>実施日</t>
    <rPh sb="0" eb="3">
      <t>ジッシビ</t>
    </rPh>
    <phoneticPr fontId="1"/>
  </si>
  <si>
    <t>日</t>
    <rPh sb="0" eb="1">
      <t>ニチ</t>
    </rPh>
    <phoneticPr fontId="1"/>
  </si>
  <si>
    <t>種目コード表</t>
    <rPh sb="0" eb="2">
      <t>シュモク</t>
    </rPh>
    <rPh sb="5" eb="6">
      <t>ヒョウ</t>
    </rPh>
    <phoneticPr fontId="1"/>
  </si>
  <si>
    <t>種目</t>
    <rPh sb="0" eb="2">
      <t>シュモク</t>
    </rPh>
    <phoneticPr fontId="1"/>
  </si>
  <si>
    <t>コード</t>
  </si>
  <si>
    <t>１００ｍ</t>
  </si>
  <si>
    <t>２００ｍ</t>
  </si>
  <si>
    <t>４００ｍ</t>
  </si>
  <si>
    <t>８００ｍ</t>
  </si>
  <si>
    <t>１５００ｍ</t>
  </si>
  <si>
    <t>３０００ｍ</t>
  </si>
  <si>
    <t>５０００ｍ</t>
  </si>
  <si>
    <t>１００ｍＪＨ</t>
  </si>
  <si>
    <t>１１０ｍＹＨ</t>
  </si>
  <si>
    <t>走高跳</t>
    <rPh sb="0" eb="1">
      <t>ハシ</t>
    </rPh>
    <rPh sb="1" eb="3">
      <t>タカト</t>
    </rPh>
    <phoneticPr fontId="1"/>
  </si>
  <si>
    <t>棒高跳</t>
    <rPh sb="0" eb="1">
      <t>ボウ</t>
    </rPh>
    <rPh sb="1" eb="2">
      <t>タカ</t>
    </rPh>
    <rPh sb="2" eb="3">
      <t>ト</t>
    </rPh>
    <phoneticPr fontId="1"/>
  </si>
  <si>
    <t>走幅跳</t>
    <rPh sb="0" eb="1">
      <t>ハシ</t>
    </rPh>
    <rPh sb="1" eb="2">
      <t>ハバ</t>
    </rPh>
    <rPh sb="2" eb="3">
      <t>ト</t>
    </rPh>
    <phoneticPr fontId="1"/>
  </si>
  <si>
    <t>三段跳</t>
    <rPh sb="0" eb="2">
      <t>サンダン</t>
    </rPh>
    <rPh sb="2" eb="3">
      <t>ト</t>
    </rPh>
    <phoneticPr fontId="1"/>
  </si>
  <si>
    <t>砲丸投</t>
    <rPh sb="0" eb="2">
      <t>ホウガン</t>
    </rPh>
    <rPh sb="2" eb="3">
      <t>ナ</t>
    </rPh>
    <phoneticPr fontId="1"/>
  </si>
  <si>
    <t>2.7ｋ</t>
  </si>
  <si>
    <t>4.0ｋ</t>
  </si>
  <si>
    <t>5.0ｋ</t>
  </si>
  <si>
    <t>円盤投</t>
    <rPh sb="0" eb="2">
      <t>エンバン</t>
    </rPh>
    <rPh sb="2" eb="3">
      <t>ナ</t>
    </rPh>
    <phoneticPr fontId="1"/>
  </si>
  <si>
    <t>1.0ｋ</t>
  </si>
  <si>
    <t>1.5ｋ</t>
  </si>
  <si>
    <t>混成競技</t>
    <rPh sb="0" eb="2">
      <t>コンセイ</t>
    </rPh>
    <rPh sb="2" eb="4">
      <t>キョウギ</t>
    </rPh>
    <phoneticPr fontId="1"/>
  </si>
  <si>
    <t>四種競技</t>
    <rPh sb="0" eb="1">
      <t>4</t>
    </rPh>
    <rPh sb="1" eb="2">
      <t>シュ</t>
    </rPh>
    <rPh sb="2" eb="4">
      <t>キョウギ</t>
    </rPh>
    <phoneticPr fontId="1"/>
  </si>
  <si>
    <t>４×１００ｍＲ</t>
  </si>
  <si>
    <t>１走</t>
  </si>
  <si>
    <t>２走</t>
  </si>
  <si>
    <t>３走</t>
  </si>
  <si>
    <t>４走</t>
  </si>
  <si>
    <t>補欠</t>
  </si>
  <si>
    <t>月</t>
    <rPh sb="0" eb="1">
      <t>ツキ</t>
    </rPh>
    <phoneticPr fontId="1"/>
  </si>
  <si>
    <t>男子四種</t>
    <rPh sb="0" eb="2">
      <t>ダンシ</t>
    </rPh>
    <rPh sb="2" eb="4">
      <t>ヨンシュ</t>
    </rPh>
    <phoneticPr fontId="1"/>
  </si>
  <si>
    <t>女子四種</t>
    <rPh sb="0" eb="2">
      <t>ジョシ</t>
    </rPh>
    <rPh sb="2" eb="4">
      <t>ヨンシュ</t>
    </rPh>
    <phoneticPr fontId="1"/>
  </si>
  <si>
    <t>四種</t>
    <rPh sb="0" eb="2">
      <t>ヨンシュ</t>
    </rPh>
    <phoneticPr fontId="1"/>
  </si>
  <si>
    <t>記録</t>
    <rPh sb="0" eb="2">
      <t>キロク</t>
    </rPh>
    <phoneticPr fontId="1"/>
  </si>
  <si>
    <t>Ｆ</t>
    <phoneticPr fontId="1"/>
  </si>
  <si>
    <t>Ｂ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</si>
  <si>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</si>
  <si>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</si>
  <si>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個人</t>
    <rPh sb="0" eb="2">
      <t>コジン</t>
    </rPh>
    <phoneticPr fontId="1"/>
  </si>
  <si>
    <t>ﾘﾚｰ</t>
    <phoneticPr fontId="1"/>
  </si>
  <si>
    <t>×４００＝</t>
    <phoneticPr fontId="1"/>
  </si>
  <si>
    <t>×６００＝</t>
    <phoneticPr fontId="1"/>
  </si>
  <si>
    <t>１００ｍＹＨ</t>
    <phoneticPr fontId="1"/>
  </si>
  <si>
    <t>×４００＝</t>
    <phoneticPr fontId="1"/>
  </si>
  <si>
    <t>１１０ｍＪＨ</t>
    <phoneticPr fontId="1"/>
  </si>
  <si>
    <t>×６００＝</t>
    <phoneticPr fontId="1"/>
  </si>
  <si>
    <t>コード</t>
    <phoneticPr fontId="1"/>
  </si>
  <si>
    <t>男子ﾘﾚｰ</t>
    <rPh sb="0" eb="2">
      <t>ダンシ</t>
    </rPh>
    <phoneticPr fontId="1"/>
  </si>
  <si>
    <t>女子ﾘﾚｰ</t>
    <rPh sb="0" eb="2">
      <t>ジョシ</t>
    </rPh>
    <phoneticPr fontId="1"/>
  </si>
  <si>
    <t>記録Ｆ①</t>
    <rPh sb="0" eb="2">
      <t>キロク</t>
    </rPh>
    <phoneticPr fontId="1"/>
  </si>
  <si>
    <t>記録Ｂ①</t>
    <rPh sb="0" eb="2">
      <t>キロク</t>
    </rPh>
    <phoneticPr fontId="1"/>
  </si>
  <si>
    <t>記録Ｆ②</t>
    <rPh sb="0" eb="2">
      <t>キロク</t>
    </rPh>
    <phoneticPr fontId="1"/>
  </si>
  <si>
    <t>記録Ｂ②</t>
    <rPh sb="0" eb="2">
      <t>キロク</t>
    </rPh>
    <phoneticPr fontId="1"/>
  </si>
  <si>
    <t>記録Ｆ③</t>
    <rPh sb="0" eb="2">
      <t>キロク</t>
    </rPh>
    <phoneticPr fontId="1"/>
  </si>
  <si>
    <t>記録Ｂ③</t>
    <rPh sb="0" eb="2">
      <t>キロク</t>
    </rPh>
    <phoneticPr fontId="1"/>
  </si>
  <si>
    <t>記録Ｆ④</t>
    <rPh sb="0" eb="2">
      <t>キロク</t>
    </rPh>
    <phoneticPr fontId="1"/>
  </si>
  <si>
    <t>記録Ｂ④</t>
    <rPh sb="0" eb="2">
      <t>キロク</t>
    </rPh>
    <phoneticPr fontId="1"/>
  </si>
  <si>
    <t>種目エラー</t>
    <rPh sb="0" eb="2">
      <t>シュモク</t>
    </rPh>
    <phoneticPr fontId="1"/>
  </si>
  <si>
    <t>Ｂチーム</t>
    <phoneticPr fontId="1"/>
  </si>
  <si>
    <t xml:space="preserve"> Ｃチーム</t>
    <phoneticPr fontId="1"/>
  </si>
  <si>
    <t>当日審判できる競技役員名</t>
    <rPh sb="0" eb="2">
      <t>トウジツ</t>
    </rPh>
    <rPh sb="2" eb="4">
      <t>シンパン</t>
    </rPh>
    <phoneticPr fontId="1"/>
  </si>
  <si>
    <t xml:space="preserve"> 月記録会</t>
    <phoneticPr fontId="1"/>
  </si>
  <si>
    <t>(中学生の部)　申し込み選手一覧表</t>
    <phoneticPr fontId="1"/>
  </si>
  <si>
    <t>５月記録会①１年生種目</t>
    <rPh sb="1" eb="2">
      <t>ガツ</t>
    </rPh>
    <rPh sb="2" eb="4">
      <t>キロク</t>
    </rPh>
    <rPh sb="4" eb="5">
      <t>カイ</t>
    </rPh>
    <rPh sb="7" eb="9">
      <t>ネンセイ</t>
    </rPh>
    <rPh sb="9" eb="11">
      <t>シュモク</t>
    </rPh>
    <phoneticPr fontId="1"/>
  </si>
  <si>
    <t>８００ｍ</t>
    <phoneticPr fontId="1"/>
  </si>
  <si>
    <t>１５００ｍ</t>
    <phoneticPr fontId="1"/>
  </si>
  <si>
    <t>競技役員氏名</t>
    <rPh sb="0" eb="2">
      <t>キョウギ</t>
    </rPh>
    <rPh sb="2" eb="4">
      <t>ヤクイン</t>
    </rPh>
    <rPh sb="4" eb="6">
      <t>シメイ</t>
    </rPh>
    <phoneticPr fontId="1"/>
  </si>
  <si>
    <t>リレー確認</t>
    <rPh sb="3" eb="5">
      <t>カクニン</t>
    </rPh>
    <phoneticPr fontId="1"/>
  </si>
  <si>
    <t>１００ｍＹＨ</t>
    <phoneticPr fontId="1"/>
  </si>
  <si>
    <t>１１０ｍＪＨ</t>
    <phoneticPr fontId="1"/>
  </si>
  <si>
    <t>学校番号</t>
    <rPh sb="0" eb="2">
      <t>ガッコウ</t>
    </rPh>
    <rPh sb="2" eb="4">
      <t>バンゴウ</t>
    </rPh>
    <phoneticPr fontId="14"/>
  </si>
  <si>
    <t>登録番号</t>
  </si>
  <si>
    <t>姓</t>
  </si>
  <si>
    <t>名</t>
  </si>
  <si>
    <t>姓(ｶﾅ)</t>
    <phoneticPr fontId="14"/>
  </si>
  <si>
    <t>名(ｶﾅ)</t>
    <phoneticPr fontId="14"/>
  </si>
  <si>
    <t>姓（英字）</t>
  </si>
  <si>
    <t>名（英字）</t>
  </si>
  <si>
    <t>性別</t>
  </si>
  <si>
    <t>学年</t>
  </si>
  <si>
    <t>生年月日(西暦)</t>
    <phoneticPr fontId="14"/>
  </si>
  <si>
    <t>生年月日(月)</t>
    <phoneticPr fontId="14"/>
  </si>
  <si>
    <t>生年月日(日)</t>
    <phoneticPr fontId="14"/>
  </si>
  <si>
    <t>国籍</t>
  </si>
  <si>
    <t>学校名略称</t>
    <rPh sb="0" eb="3">
      <t>ガッコウメイ</t>
    </rPh>
    <rPh sb="3" eb="5">
      <t>リャクショウ</t>
    </rPh>
    <phoneticPr fontId="14"/>
  </si>
  <si>
    <t>※種目コードは、数字で入力してください｡</t>
    <rPh sb="1" eb="3">
      <t>シュモク</t>
    </rPh>
    <rPh sb="8" eb="10">
      <t>スウジ</t>
    </rPh>
    <rPh sb="11" eb="13">
      <t>ニュウリョク</t>
    </rPh>
    <phoneticPr fontId="1"/>
  </si>
  <si>
    <t>大会名</t>
    <rPh sb="0" eb="2">
      <t>タイカイ</t>
    </rPh>
    <rPh sb="2" eb="3">
      <t>メイ</t>
    </rPh>
    <phoneticPr fontId="1"/>
  </si>
  <si>
    <t>４月</t>
    <rPh sb="1" eb="2">
      <t>ガツ</t>
    </rPh>
    <phoneticPr fontId="1"/>
  </si>
  <si>
    <t>５月①</t>
    <rPh sb="1" eb="2">
      <t>ガツ</t>
    </rPh>
    <phoneticPr fontId="1"/>
  </si>
  <si>
    <t>５月②</t>
    <rPh sb="1" eb="2">
      <t>ガツ</t>
    </rPh>
    <phoneticPr fontId="1"/>
  </si>
  <si>
    <t>７月①</t>
    <rPh sb="1" eb="2">
      <t>ガツ</t>
    </rPh>
    <phoneticPr fontId="1"/>
  </si>
  <si>
    <t>７月②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</si>
  <si>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</si>
  <si>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</si>
  <si>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１１月①</t>
    <rPh sb="2" eb="3">
      <t>ガツ</t>
    </rPh>
    <phoneticPr fontId="1"/>
  </si>
  <si>
    <t>１１月②</t>
    <rPh sb="2" eb="3">
      <t>ガツ</t>
    </rPh>
    <phoneticPr fontId="1"/>
  </si>
  <si>
    <t>３月①</t>
    <rPh sb="1" eb="2">
      <t>ガツ</t>
    </rPh>
    <phoneticPr fontId="1"/>
  </si>
  <si>
    <t>３月②</t>
    <rPh sb="1" eb="2">
      <t>ガツ</t>
    </rPh>
    <phoneticPr fontId="1"/>
  </si>
  <si>
    <t>日程</t>
    <rPh sb="0" eb="2">
      <t>ニッテイ</t>
    </rPh>
    <phoneticPr fontId="1"/>
  </si>
  <si>
    <t>締切日</t>
    <rPh sb="0" eb="3">
      <t>シメキリビ</t>
    </rPh>
    <phoneticPr fontId="1"/>
  </si>
  <si>
    <t>中　学　男　子</t>
    <rPh sb="0" eb="1">
      <t>チュウ</t>
    </rPh>
    <rPh sb="2" eb="3">
      <t>ガク</t>
    </rPh>
    <rPh sb="4" eb="5">
      <t>オトコ</t>
    </rPh>
    <rPh sb="6" eb="7">
      <t>コ</t>
    </rPh>
    <phoneticPr fontId="1"/>
  </si>
  <si>
    <t>〇</t>
  </si>
  <si>
    <t>110mJH</t>
    <phoneticPr fontId="1"/>
  </si>
  <si>
    <t>×</t>
  </si>
  <si>
    <t>4×100mR</t>
  </si>
  <si>
    <t>走高跳</t>
    <rPh sb="0" eb="1">
      <t>ソウ</t>
    </rPh>
    <rPh sb="1" eb="3">
      <t>タカト</t>
    </rPh>
    <phoneticPr fontId="1"/>
  </si>
  <si>
    <t>棒高跳</t>
    <rPh sb="0" eb="1">
      <t>ボウ</t>
    </rPh>
    <rPh sb="1" eb="3">
      <t>タカト</t>
    </rPh>
    <phoneticPr fontId="1"/>
  </si>
  <si>
    <t>△</t>
  </si>
  <si>
    <t>走幅跳</t>
    <rPh sb="0" eb="1">
      <t>ハシ</t>
    </rPh>
    <rPh sb="1" eb="3">
      <t>ハバト</t>
    </rPh>
    <phoneticPr fontId="1"/>
  </si>
  <si>
    <t>三段跳</t>
    <rPh sb="0" eb="3">
      <t>サンダント</t>
    </rPh>
    <phoneticPr fontId="1"/>
  </si>
  <si>
    <t>砲丸投 4.0</t>
    <rPh sb="0" eb="2">
      <t>ホウガン</t>
    </rPh>
    <rPh sb="2" eb="3">
      <t>ナ</t>
    </rPh>
    <phoneticPr fontId="1"/>
  </si>
  <si>
    <t>砲丸投 5.0</t>
    <rPh sb="0" eb="2">
      <t>ホウガン</t>
    </rPh>
    <rPh sb="2" eb="3">
      <t>ナ</t>
    </rPh>
    <phoneticPr fontId="1"/>
  </si>
  <si>
    <t>円盤投 1.5</t>
    <rPh sb="0" eb="2">
      <t>エンバン</t>
    </rPh>
    <rPh sb="2" eb="3">
      <t>ナ</t>
    </rPh>
    <phoneticPr fontId="1"/>
  </si>
  <si>
    <t>ｼﾞｬﾍﾞﾘｯｸｽﾛｰ</t>
    <phoneticPr fontId="1"/>
  </si>
  <si>
    <t>〇</t>
    <phoneticPr fontId="1"/>
  </si>
  <si>
    <t>中　学　女　子</t>
    <rPh sb="0" eb="1">
      <t>チュウ</t>
    </rPh>
    <rPh sb="2" eb="3">
      <t>ガク</t>
    </rPh>
    <rPh sb="4" eb="5">
      <t>オンナ</t>
    </rPh>
    <rPh sb="6" eb="7">
      <t>コ</t>
    </rPh>
    <phoneticPr fontId="1"/>
  </si>
  <si>
    <t>100mYH</t>
    <phoneticPr fontId="1"/>
  </si>
  <si>
    <t>砲丸投 2.7</t>
    <rPh sb="0" eb="2">
      <t>ホウガン</t>
    </rPh>
    <rPh sb="2" eb="3">
      <t>ナ</t>
    </rPh>
    <phoneticPr fontId="1"/>
  </si>
  <si>
    <t>円盤投 1.0</t>
    <rPh sb="0" eb="2">
      <t>エンバン</t>
    </rPh>
    <rPh sb="2" eb="3">
      <t>ナ</t>
    </rPh>
    <phoneticPr fontId="1"/>
  </si>
  <si>
    <t>ｼﾞｬﾍﾞﾘｯｸｽﾛｰ</t>
  </si>
  <si>
    <t>　　※　棒高跳びについては、審判員の配置が可能な場合に限り実施します。エントリーに際しては、事前にお問い合わせください。</t>
    <rPh sb="4" eb="7">
      <t>ボウタカト</t>
    </rPh>
    <rPh sb="14" eb="17">
      <t>シンパンイン</t>
    </rPh>
    <rPh sb="18" eb="20">
      <t>ハイチ</t>
    </rPh>
    <rPh sb="21" eb="23">
      <t>カノウ</t>
    </rPh>
    <rPh sb="24" eb="26">
      <t>バアイ</t>
    </rPh>
    <rPh sb="27" eb="28">
      <t>カギ</t>
    </rPh>
    <rPh sb="29" eb="31">
      <t>ジッシ</t>
    </rPh>
    <rPh sb="41" eb="42">
      <t>サイ</t>
    </rPh>
    <rPh sb="46" eb="48">
      <t>ジゼン</t>
    </rPh>
    <rPh sb="50" eb="51">
      <t>ト</t>
    </rPh>
    <rPh sb="52" eb="53">
      <t>ア</t>
    </rPh>
    <phoneticPr fontId="1"/>
  </si>
  <si>
    <t>各中学校</t>
    <rPh sb="0" eb="1">
      <t>カク</t>
    </rPh>
    <rPh sb="1" eb="4">
      <t>チュウガッコウ</t>
    </rPh>
    <phoneticPr fontId="1"/>
  </si>
  <si>
    <t>　　　　　</t>
    <phoneticPr fontId="1"/>
  </si>
  <si>
    <t>豊中市陸上競技協会</t>
  </si>
  <si>
    <t>陸上部顧問様</t>
    <rPh sb="0" eb="2">
      <t>リクジョウ</t>
    </rPh>
    <rPh sb="2" eb="3">
      <t>ブ</t>
    </rPh>
    <rPh sb="3" eb="5">
      <t>コモン</t>
    </rPh>
    <rPh sb="5" eb="6">
      <t>サマ</t>
    </rPh>
    <phoneticPr fontId="1"/>
  </si>
  <si>
    <t>会長　　舛屋  剛</t>
    <rPh sb="4" eb="6">
      <t>マスヤ</t>
    </rPh>
    <rPh sb="8" eb="9">
      <t>タケシ</t>
    </rPh>
    <phoneticPr fontId="1"/>
  </si>
  <si>
    <t>１．主催</t>
    <rPh sb="2" eb="4">
      <t>シュサイ</t>
    </rPh>
    <phoneticPr fontId="1"/>
  </si>
  <si>
    <t>豊中市陸上競技協会</t>
    <rPh sb="0" eb="3">
      <t>トヨナカシ</t>
    </rPh>
    <rPh sb="3" eb="5">
      <t>リクジョウ</t>
    </rPh>
    <rPh sb="5" eb="7">
      <t>キョウギ</t>
    </rPh>
    <rPh sb="7" eb="9">
      <t>キョウカイ</t>
    </rPh>
    <phoneticPr fontId="1"/>
  </si>
  <si>
    <t>２．主管</t>
    <rPh sb="2" eb="4">
      <t>シュカン</t>
    </rPh>
    <phoneticPr fontId="1"/>
  </si>
  <si>
    <t>３．開催日</t>
    <rPh sb="2" eb="5">
      <t>カイサイビ</t>
    </rPh>
    <phoneticPr fontId="1"/>
  </si>
  <si>
    <t>開催日</t>
    <rPh sb="0" eb="3">
      <t>カイサイビ</t>
    </rPh>
    <phoneticPr fontId="1"/>
  </si>
  <si>
    <t>競技会名</t>
    <rPh sb="0" eb="3">
      <t>キョウギカイ</t>
    </rPh>
    <rPh sb="3" eb="4">
      <t>メイ</t>
    </rPh>
    <phoneticPr fontId="1"/>
  </si>
  <si>
    <t>備考</t>
    <rPh sb="0" eb="2">
      <t>ビコウ</t>
    </rPh>
    <phoneticPr fontId="1"/>
  </si>
  <si>
    <t>　４月記録会</t>
    <rPh sb="2" eb="3">
      <t>ガツ</t>
    </rPh>
    <rPh sb="3" eb="5">
      <t>キロク</t>
    </rPh>
    <rPh sb="5" eb="6">
      <t>カイ</t>
    </rPh>
    <phoneticPr fontId="1"/>
  </si>
  <si>
    <t>　８月記録会</t>
    <rPh sb="2" eb="3">
      <t>ガツ</t>
    </rPh>
    <rPh sb="3" eb="5">
      <t>キロク</t>
    </rPh>
    <rPh sb="5" eb="6">
      <t>カイ</t>
    </rPh>
    <phoneticPr fontId="1"/>
  </si>
  <si>
    <t>　９月記録会</t>
    <rPh sb="2" eb="3">
      <t>ガツ</t>
    </rPh>
    <rPh sb="3" eb="5">
      <t>キロク</t>
    </rPh>
    <rPh sb="5" eb="6">
      <t>カイ</t>
    </rPh>
    <phoneticPr fontId="1"/>
  </si>
  <si>
    <t>４．会場</t>
    <rPh sb="2" eb="4">
      <t>カイジョウ</t>
    </rPh>
    <phoneticPr fontId="1"/>
  </si>
  <si>
    <t>服部緑地陸上競技場</t>
    <rPh sb="0" eb="2">
      <t>ハットリ</t>
    </rPh>
    <rPh sb="2" eb="4">
      <t>リョクチ</t>
    </rPh>
    <rPh sb="4" eb="6">
      <t>リクジョウ</t>
    </rPh>
    <rPh sb="6" eb="9">
      <t>キョウギジョウ</t>
    </rPh>
    <phoneticPr fontId="1"/>
  </si>
  <si>
    <t>５．実施種目</t>
    <rPh sb="2" eb="4">
      <t>ジッシ</t>
    </rPh>
    <rPh sb="4" eb="6">
      <t>シュモク</t>
    </rPh>
    <phoneticPr fontId="1"/>
  </si>
  <si>
    <t>【 男子 】</t>
    <rPh sb="2" eb="4">
      <t>ダンシ</t>
    </rPh>
    <phoneticPr fontId="1"/>
  </si>
  <si>
    <t>１００ｍ、２００ｍ、４００ｍ、８００ｍ、１５００ｍ、３０００ｍ、１１０ｍYH、４×１００ｍ、</t>
    <phoneticPr fontId="1"/>
  </si>
  <si>
    <t>（※棒高跳に関しては、審判員を配置できる場合に限る）</t>
  </si>
  <si>
    <t>【 女子 】</t>
    <rPh sb="2" eb="4">
      <t>ジョシ</t>
    </rPh>
    <phoneticPr fontId="1"/>
  </si>
  <si>
    <t>１００ｍ、２００ｍ、４００ｍ、８００ｍ、１５００ｍ、３０００ｍ、１００ｍJH、４×１００ｍ、</t>
    <phoneticPr fontId="1"/>
  </si>
  <si>
    <r>
      <rPr>
        <u/>
        <sz val="16"/>
        <color indexed="8"/>
        <rFont val="ＭＳ 明朝"/>
        <family val="1"/>
        <charset val="128"/>
      </rPr>
      <t>※その他別表「実施種目」の通り、追加実施したり、実施しないものもある。</t>
    </r>
    <r>
      <rPr>
        <sz val="16"/>
        <color indexed="8"/>
        <rFont val="ＭＳ 明朝"/>
        <family val="1"/>
        <charset val="128"/>
      </rPr>
      <t>　</t>
    </r>
    <rPh sb="3" eb="4">
      <t>タ</t>
    </rPh>
    <rPh sb="4" eb="5">
      <t>ベツ</t>
    </rPh>
    <rPh sb="5" eb="6">
      <t>ヒョウ</t>
    </rPh>
    <rPh sb="13" eb="14">
      <t>トオ</t>
    </rPh>
    <rPh sb="16" eb="18">
      <t>ツイカ</t>
    </rPh>
    <rPh sb="18" eb="20">
      <t>ジッシ</t>
    </rPh>
    <rPh sb="24" eb="26">
      <t>ジッシ</t>
    </rPh>
    <phoneticPr fontId="1"/>
  </si>
  <si>
    <t>６．参加資格</t>
    <rPh sb="2" eb="4">
      <t>サンカ</t>
    </rPh>
    <rPh sb="4" eb="6">
      <t>シカク</t>
    </rPh>
    <phoneticPr fontId="1"/>
  </si>
  <si>
    <t>①大阪府中学校体育連盟に加盟する中学校の生徒であること</t>
    <rPh sb="1" eb="4">
      <t>オオサカフ</t>
    </rPh>
    <rPh sb="4" eb="7">
      <t>チュウガッコウ</t>
    </rPh>
    <rPh sb="7" eb="9">
      <t>タイイク</t>
    </rPh>
    <rPh sb="9" eb="11">
      <t>レンメイ</t>
    </rPh>
    <rPh sb="12" eb="14">
      <t>カメイ</t>
    </rPh>
    <rPh sb="16" eb="19">
      <t>チュウガッコウ</t>
    </rPh>
    <rPh sb="20" eb="22">
      <t>セイト</t>
    </rPh>
    <phoneticPr fontId="1"/>
  </si>
  <si>
    <t>　　および</t>
    <phoneticPr fontId="1"/>
  </si>
  <si>
    <t>　　参加制限</t>
    <rPh sb="2" eb="4">
      <t>サンカ</t>
    </rPh>
    <rPh sb="4" eb="6">
      <t>セイゲン</t>
    </rPh>
    <phoneticPr fontId="1"/>
  </si>
  <si>
    <t>②日本陸上競技連盟に「選手登録」をしている生徒であること</t>
    <rPh sb="1" eb="3">
      <t>ニホン</t>
    </rPh>
    <rPh sb="3" eb="5">
      <t>リクジョウ</t>
    </rPh>
    <rPh sb="5" eb="7">
      <t>キョウギ</t>
    </rPh>
    <rPh sb="7" eb="9">
      <t>レンメイ</t>
    </rPh>
    <rPh sb="11" eb="13">
      <t>センシュ</t>
    </rPh>
    <rPh sb="13" eb="15">
      <t>トウロク</t>
    </rPh>
    <rPh sb="21" eb="23">
      <t>セイト</t>
    </rPh>
    <phoneticPr fontId="1"/>
  </si>
  <si>
    <r>
      <t>※</t>
    </r>
    <r>
      <rPr>
        <b/>
        <sz val="16"/>
        <color indexed="8"/>
        <rFont val="ＭＳ 明朝"/>
        <family val="1"/>
        <charset val="128"/>
      </rPr>
      <t>１</t>
    </r>
    <r>
      <rPr>
        <sz val="16"/>
        <color indexed="8"/>
        <rFont val="ＭＳ 明朝"/>
        <family val="1"/>
        <charset val="128"/>
      </rPr>
      <t>　但し、豊能地区以外の中学校については、</t>
    </r>
    <r>
      <rPr>
        <u val="double"/>
        <sz val="16"/>
        <color indexed="8"/>
        <rFont val="ＭＳ 明朝"/>
        <family val="1"/>
        <charset val="128"/>
      </rPr>
      <t>申し込み総額が３万円以内</t>
    </r>
    <r>
      <rPr>
        <sz val="16"/>
        <color indexed="8"/>
        <rFont val="ＭＳ 明朝"/>
        <family val="1"/>
        <charset val="128"/>
      </rPr>
      <t>とする。</t>
    </r>
    <rPh sb="3" eb="4">
      <t>タダ</t>
    </rPh>
    <rPh sb="6" eb="8">
      <t>トヨノ</t>
    </rPh>
    <rPh sb="8" eb="10">
      <t>チク</t>
    </rPh>
    <rPh sb="10" eb="12">
      <t>イガイ</t>
    </rPh>
    <rPh sb="13" eb="16">
      <t>チュウガッコウ</t>
    </rPh>
    <rPh sb="22" eb="23">
      <t>モウ</t>
    </rPh>
    <rPh sb="24" eb="25">
      <t>コ</t>
    </rPh>
    <rPh sb="26" eb="28">
      <t>ソウガク</t>
    </rPh>
    <rPh sb="30" eb="32">
      <t>マンエン</t>
    </rPh>
    <rPh sb="32" eb="34">
      <t>イナイ</t>
    </rPh>
    <phoneticPr fontId="1"/>
  </si>
  <si>
    <t>④参加条件として、各参加団体から最低１名以上の競技役員のご協力をお願いします。</t>
    <rPh sb="1" eb="3">
      <t>サンカ</t>
    </rPh>
    <rPh sb="3" eb="5">
      <t>ジョウケン</t>
    </rPh>
    <rPh sb="9" eb="10">
      <t>カク</t>
    </rPh>
    <rPh sb="10" eb="12">
      <t>サンカ</t>
    </rPh>
    <rPh sb="12" eb="14">
      <t>ダンタイ</t>
    </rPh>
    <rPh sb="16" eb="18">
      <t>サイテイ</t>
    </rPh>
    <rPh sb="19" eb="22">
      <t>メイイジョウ</t>
    </rPh>
    <rPh sb="23" eb="25">
      <t>キョウギ</t>
    </rPh>
    <rPh sb="25" eb="27">
      <t>ヤクイン</t>
    </rPh>
    <rPh sb="29" eb="31">
      <t>キョウリョク</t>
    </rPh>
    <rPh sb="33" eb="34">
      <t>ネガ</t>
    </rPh>
    <phoneticPr fontId="1"/>
  </si>
  <si>
    <t>７．参加料</t>
    <rPh sb="2" eb="4">
      <t>サンカ</t>
    </rPh>
    <rPh sb="4" eb="5">
      <t>リョウ</t>
    </rPh>
    <phoneticPr fontId="1"/>
  </si>
  <si>
    <r>
      <t>１種目３００円。　</t>
    </r>
    <r>
      <rPr>
        <u/>
        <sz val="16"/>
        <color indexed="8"/>
        <rFont val="ＭＳ 明朝"/>
        <family val="1"/>
        <charset val="128"/>
      </rPr>
      <t>リレーは１チーム</t>
    </r>
    <r>
      <rPr>
        <b/>
        <u/>
        <sz val="16"/>
        <color indexed="8"/>
        <rFont val="ＭＳ 明朝"/>
        <family val="1"/>
        <charset val="128"/>
      </rPr>
      <t>４００円</t>
    </r>
    <r>
      <rPr>
        <u/>
        <sz val="16"/>
        <color indexed="8"/>
        <rFont val="ＭＳ 明朝"/>
        <family val="1"/>
        <charset val="128"/>
      </rPr>
      <t>。</t>
    </r>
    <r>
      <rPr>
        <sz val="16"/>
        <color indexed="8"/>
        <rFont val="ＭＳ 明朝"/>
        <family val="1"/>
        <charset val="128"/>
      </rPr>
      <t>　四種競技は６００円。</t>
    </r>
    <rPh sb="1" eb="3">
      <t>シュモク</t>
    </rPh>
    <rPh sb="6" eb="7">
      <t>エン</t>
    </rPh>
    <rPh sb="20" eb="21">
      <t>エン</t>
    </rPh>
    <rPh sb="23" eb="25">
      <t>ヨンシュ</t>
    </rPh>
    <rPh sb="25" eb="27">
      <t>キョウギ</t>
    </rPh>
    <rPh sb="31" eb="32">
      <t>エン</t>
    </rPh>
    <phoneticPr fontId="1"/>
  </si>
  <si>
    <t>８．申し込み等</t>
    <rPh sb="2" eb="3">
      <t>モウ</t>
    </rPh>
    <rPh sb="4" eb="5">
      <t>コ</t>
    </rPh>
    <rPh sb="6" eb="7">
      <t>トウ</t>
    </rPh>
    <phoneticPr fontId="1"/>
  </si>
  <si>
    <r>
      <t>申し込み一覧表に必要事項を入力し、</t>
    </r>
    <r>
      <rPr>
        <sz val="16"/>
        <color indexed="10"/>
        <rFont val="ＭＳ 明朝"/>
        <family val="1"/>
        <charset val="128"/>
      </rPr>
      <t>ファイル名の一番最初に学校番号を入力の上</t>
    </r>
    <r>
      <rPr>
        <sz val="16"/>
        <color indexed="8"/>
        <rFont val="ＭＳ 明朝"/>
        <family val="1"/>
        <charset val="128"/>
      </rPr>
      <t>、</t>
    </r>
    <rPh sb="0" eb="1">
      <t>モウ</t>
    </rPh>
    <rPh sb="2" eb="3">
      <t>コ</t>
    </rPh>
    <rPh sb="4" eb="6">
      <t>イチラン</t>
    </rPh>
    <rPh sb="6" eb="7">
      <t>ヒョウ</t>
    </rPh>
    <rPh sb="8" eb="10">
      <t>ヒツヨウ</t>
    </rPh>
    <rPh sb="10" eb="12">
      <t>ジコウ</t>
    </rPh>
    <rPh sb="13" eb="15">
      <t>ニュウリョク</t>
    </rPh>
    <rPh sb="21" eb="22">
      <t>メイ</t>
    </rPh>
    <rPh sb="23" eb="25">
      <t>イチバン</t>
    </rPh>
    <rPh sb="25" eb="27">
      <t>サイショ</t>
    </rPh>
    <rPh sb="28" eb="30">
      <t>ガッコウ</t>
    </rPh>
    <rPh sb="30" eb="32">
      <t>バンゴウ</t>
    </rPh>
    <rPh sb="33" eb="35">
      <t>ニュウリョク</t>
    </rPh>
    <rPh sb="36" eb="37">
      <t>ウエ</t>
    </rPh>
    <phoneticPr fontId="1"/>
  </si>
  <si>
    <t>　　について</t>
    <phoneticPr fontId="1"/>
  </si>
  <si>
    <t>データを締切日までに下記宛にお送りください。</t>
    <phoneticPr fontId="1"/>
  </si>
  <si>
    <t>・必ず選手の保護者からの参加承諾を得た上で申し込んでください。</t>
    <rPh sb="1" eb="2">
      <t>カナラ</t>
    </rPh>
    <rPh sb="3" eb="5">
      <t>センシュ</t>
    </rPh>
    <rPh sb="6" eb="9">
      <t>ホゴシャ</t>
    </rPh>
    <rPh sb="12" eb="14">
      <t>サンカ</t>
    </rPh>
    <rPh sb="14" eb="16">
      <t>ショウダク</t>
    </rPh>
    <rPh sb="17" eb="18">
      <t>エ</t>
    </rPh>
    <rPh sb="19" eb="20">
      <t>ウエ</t>
    </rPh>
    <rPh sb="21" eb="22">
      <t>モウ</t>
    </rPh>
    <rPh sb="23" eb="24">
      <t>コ</t>
    </rPh>
    <phoneticPr fontId="1"/>
  </si>
  <si>
    <t>・参加料（小銭は両替した上でお願いします）および申し込み一覧表は、当日競技場にご持参ください。</t>
    <rPh sb="1" eb="4">
      <t>サンカリョウ</t>
    </rPh>
    <rPh sb="24" eb="25">
      <t>モウ</t>
    </rPh>
    <rPh sb="26" eb="27">
      <t>コ</t>
    </rPh>
    <rPh sb="28" eb="30">
      <t>イチラン</t>
    </rPh>
    <rPh sb="30" eb="31">
      <t>ヒョウ</t>
    </rPh>
    <rPh sb="33" eb="35">
      <t>トウジツ</t>
    </rPh>
    <rPh sb="35" eb="38">
      <t>キョウギジョウ</t>
    </rPh>
    <rPh sb="40" eb="42">
      <t>ジサン</t>
    </rPh>
    <phoneticPr fontId="1"/>
  </si>
  <si>
    <t>　尚、訂正がある場合は、２日以内にご連絡ください。</t>
    <rPh sb="1" eb="2">
      <t>ナオ</t>
    </rPh>
    <phoneticPr fontId="1"/>
  </si>
  <si>
    <t>９．その他</t>
    <rPh sb="4" eb="5">
      <t>タ</t>
    </rPh>
    <phoneticPr fontId="1"/>
  </si>
  <si>
    <t>・砲丸、円盤、メディシンボール等を競技場に持ってくることは禁止されています。</t>
    <rPh sb="1" eb="3">
      <t>ホウガン</t>
    </rPh>
    <rPh sb="4" eb="6">
      <t>エンバン</t>
    </rPh>
    <rPh sb="15" eb="16">
      <t>トウ</t>
    </rPh>
    <rPh sb="17" eb="20">
      <t>キョウギジョウ</t>
    </rPh>
    <rPh sb="21" eb="22">
      <t>モ</t>
    </rPh>
    <rPh sb="29" eb="31">
      <t>キンシ</t>
    </rPh>
    <phoneticPr fontId="1"/>
  </si>
  <si>
    <t>　早くなり過ぎないようにしてください。</t>
    <rPh sb="1" eb="2">
      <t>ハヤ</t>
    </rPh>
    <rPh sb="5" eb="6">
      <t>ス</t>
    </rPh>
    <phoneticPr fontId="1"/>
  </si>
  <si>
    <t>・競技中の負傷については、応急処置以外は主催者では責任を負いかねますので、ご了解ください。</t>
    <rPh sb="1" eb="4">
      <t>キョウギチュウ</t>
    </rPh>
    <rPh sb="5" eb="7">
      <t>フショウ</t>
    </rPh>
    <rPh sb="13" eb="15">
      <t>オウキュウ</t>
    </rPh>
    <rPh sb="15" eb="17">
      <t>ショチ</t>
    </rPh>
    <rPh sb="17" eb="19">
      <t>イガイ</t>
    </rPh>
    <rPh sb="20" eb="23">
      <t>シュサイシャ</t>
    </rPh>
    <rPh sb="25" eb="27">
      <t>セキニン</t>
    </rPh>
    <rPh sb="28" eb="29">
      <t>オ</t>
    </rPh>
    <rPh sb="38" eb="40">
      <t>リョウカイ</t>
    </rPh>
    <phoneticPr fontId="1"/>
  </si>
  <si>
    <t>10. 競技の行い方</t>
    <rPh sb="4" eb="6">
      <t>キョウギ</t>
    </rPh>
    <rPh sb="7" eb="8">
      <t>オコナ</t>
    </rPh>
    <rPh sb="9" eb="10">
      <t>カタ</t>
    </rPh>
    <phoneticPr fontId="1"/>
  </si>
  <si>
    <t>・トラック種目については、エントリー時のベスト記録に従ってプロ編を行い、原則として全員計時します。</t>
    <rPh sb="5" eb="7">
      <t>シュモク</t>
    </rPh>
    <rPh sb="18" eb="19">
      <t>ジ</t>
    </rPh>
    <rPh sb="23" eb="25">
      <t>キロク</t>
    </rPh>
    <rPh sb="26" eb="27">
      <t>シタガ</t>
    </rPh>
    <rPh sb="31" eb="32">
      <t>ヘン</t>
    </rPh>
    <rPh sb="33" eb="34">
      <t>オコナ</t>
    </rPh>
    <rPh sb="36" eb="38">
      <t>ゲンソク</t>
    </rPh>
    <rPh sb="41" eb="43">
      <t>ゼンイン</t>
    </rPh>
    <rPh sb="43" eb="45">
      <t>ケイジ</t>
    </rPh>
    <phoneticPr fontId="1"/>
  </si>
  <si>
    <t>　（セレクション）</t>
    <phoneticPr fontId="1"/>
  </si>
  <si>
    <t>・フィールド種目については、下記のセレクションラインを設けて行います。エントリー時の参考にしてください。</t>
    <rPh sb="6" eb="8">
      <t>シュモク</t>
    </rPh>
    <rPh sb="14" eb="16">
      <t>カキ</t>
    </rPh>
    <rPh sb="27" eb="28">
      <t>モウ</t>
    </rPh>
    <rPh sb="30" eb="31">
      <t>オコナ</t>
    </rPh>
    <rPh sb="40" eb="41">
      <t>ジ</t>
    </rPh>
    <rPh sb="42" eb="44">
      <t>サンコウ</t>
    </rPh>
    <phoneticPr fontId="1"/>
  </si>
  <si>
    <t>　　　　【 女子 】</t>
    <rPh sb="6" eb="8">
      <t>ジョシ</t>
    </rPh>
    <phoneticPr fontId="1"/>
  </si>
  <si>
    <t>走高跳　　（練）１ｍ２０</t>
    <rPh sb="0" eb="1">
      <t>ハシ</t>
    </rPh>
    <rPh sb="1" eb="3">
      <t>タカト</t>
    </rPh>
    <rPh sb="6" eb="7">
      <t>レン</t>
    </rPh>
    <phoneticPr fontId="1"/>
  </si>
  <si>
    <t>　　　　走高跳　　（練）１ｍ１０</t>
    <rPh sb="4" eb="5">
      <t>ハシ</t>
    </rPh>
    <rPh sb="5" eb="7">
      <t>タカト</t>
    </rPh>
    <rPh sb="10" eb="11">
      <t>レン</t>
    </rPh>
    <phoneticPr fontId="1"/>
  </si>
  <si>
    <t>　　　　　（試）１ｍ２５</t>
    <rPh sb="6" eb="7">
      <t>シ</t>
    </rPh>
    <phoneticPr fontId="1"/>
  </si>
  <si>
    <t>　　　　　　　　　（試）１ｍ１５</t>
    <rPh sb="10" eb="11">
      <t>シ</t>
    </rPh>
    <phoneticPr fontId="1"/>
  </si>
  <si>
    <r>
      <t>走幅跳　　４ｍ５０</t>
    </r>
    <r>
      <rPr>
        <sz val="14"/>
        <rFont val="ＭＳ 明朝"/>
        <family val="1"/>
        <charset val="128"/>
      </rPr>
      <t>（ただし１回は計測する）</t>
    </r>
    <rPh sb="0" eb="1">
      <t>ハシ</t>
    </rPh>
    <rPh sb="1" eb="3">
      <t>ハバト</t>
    </rPh>
    <phoneticPr fontId="1"/>
  </si>
  <si>
    <r>
      <rPr>
        <sz val="16"/>
        <color indexed="10"/>
        <rFont val="ＭＳ 明朝"/>
        <family val="1"/>
        <charset val="128"/>
      </rPr>
      <t>　　　　</t>
    </r>
    <r>
      <rPr>
        <sz val="16"/>
        <rFont val="ＭＳ 明朝"/>
        <family val="1"/>
        <charset val="128"/>
      </rPr>
      <t>走幅跳　　３ｍ８０</t>
    </r>
    <r>
      <rPr>
        <sz val="14"/>
        <rFont val="ＭＳ 明朝"/>
        <family val="1"/>
        <charset val="128"/>
      </rPr>
      <t>（ただし１回は計測する）</t>
    </r>
    <rPh sb="4" eb="5">
      <t>ハシ</t>
    </rPh>
    <rPh sb="5" eb="7">
      <t>ハバト</t>
    </rPh>
    <phoneticPr fontId="1"/>
  </si>
  <si>
    <t>　　　　　　　　　</t>
    <phoneticPr fontId="1"/>
  </si>
  <si>
    <t>※人数によってはロングショートで行うこともある</t>
  </si>
  <si>
    <r>
      <t xml:space="preserve">三段跳　　９ｍ００  </t>
    </r>
    <r>
      <rPr>
        <sz val="16"/>
        <rFont val="ＭＳ 明朝"/>
        <family val="1"/>
        <charset val="128"/>
      </rPr>
      <t>最高記録のみ計測</t>
    </r>
    <rPh sb="0" eb="2">
      <t>サンダン</t>
    </rPh>
    <rPh sb="2" eb="3">
      <t>ト</t>
    </rPh>
    <phoneticPr fontId="1"/>
  </si>
  <si>
    <t>　　　　砲丸投　　最高記録のみ計測する</t>
    <rPh sb="4" eb="6">
      <t>ホウガン</t>
    </rPh>
    <rPh sb="6" eb="7">
      <t>ナ</t>
    </rPh>
    <rPh sb="9" eb="11">
      <t>サイコウ</t>
    </rPh>
    <rPh sb="11" eb="13">
      <t>キロク</t>
    </rPh>
    <rPh sb="15" eb="17">
      <t>ケイソク</t>
    </rPh>
    <phoneticPr fontId="1"/>
  </si>
  <si>
    <t xml:space="preserve"> </t>
    <phoneticPr fontId="1"/>
  </si>
  <si>
    <t>　　　　　　　　　（ロングショート）</t>
    <phoneticPr fontId="1"/>
  </si>
  <si>
    <t>砲丸投　　最高記録のみ計測する</t>
    <rPh sb="0" eb="2">
      <t>ホウガン</t>
    </rPh>
    <rPh sb="2" eb="3">
      <t>ナ</t>
    </rPh>
    <rPh sb="5" eb="7">
      <t>サイコウ</t>
    </rPh>
    <rPh sb="7" eb="9">
      <t>キロク</t>
    </rPh>
    <rPh sb="11" eb="13">
      <t>ケイソク</t>
    </rPh>
    <phoneticPr fontId="1"/>
  </si>
  <si>
    <t>　　　　　（ロングショート）</t>
    <phoneticPr fontId="1"/>
  </si>
  <si>
    <t>　　　　円盤投　　最高記録のみ計測する</t>
    <rPh sb="4" eb="6">
      <t>エンバン</t>
    </rPh>
    <rPh sb="6" eb="7">
      <t>ナ</t>
    </rPh>
    <phoneticPr fontId="1"/>
  </si>
  <si>
    <t>円盤投　　最高記録のみ計測する</t>
    <rPh sb="0" eb="2">
      <t>エンバン</t>
    </rPh>
    <rPh sb="2" eb="3">
      <t>ナ</t>
    </rPh>
    <phoneticPr fontId="1"/>
  </si>
  <si>
    <t>11. 競技上の</t>
    <rPh sb="4" eb="6">
      <t>キョウギ</t>
    </rPh>
    <rPh sb="6" eb="7">
      <t>ジョウ</t>
    </rPh>
    <phoneticPr fontId="1"/>
  </si>
  <si>
    <t>①</t>
    <phoneticPr fontId="1"/>
  </si>
  <si>
    <t xml:space="preserve">    注意事項</t>
    <phoneticPr fontId="1"/>
  </si>
  <si>
    <t>②</t>
    <phoneticPr fontId="1"/>
  </si>
  <si>
    <t>召集について</t>
    <rPh sb="0" eb="2">
      <t>ショウシュウ</t>
    </rPh>
    <phoneticPr fontId="1"/>
  </si>
  <si>
    <t>　　　みなし出場させない。</t>
    <rPh sb="6" eb="8">
      <t>シュツジョウ</t>
    </rPh>
    <phoneticPr fontId="1"/>
  </si>
  <si>
    <t>　イ）やむを得ない理由により「現地コール」に来られない時は、代理人が来てその理由を競技役員に申し</t>
    <rPh sb="6" eb="7">
      <t>エ</t>
    </rPh>
    <rPh sb="9" eb="11">
      <t>リユウ</t>
    </rPh>
    <rPh sb="15" eb="17">
      <t>ゲンチ</t>
    </rPh>
    <rPh sb="22" eb="23">
      <t>コ</t>
    </rPh>
    <rPh sb="27" eb="28">
      <t>トキ</t>
    </rPh>
    <rPh sb="30" eb="33">
      <t>ダイリニン</t>
    </rPh>
    <rPh sb="34" eb="35">
      <t>キ</t>
    </rPh>
    <rPh sb="38" eb="40">
      <t>リユウ</t>
    </rPh>
    <rPh sb="41" eb="43">
      <t>キョウギ</t>
    </rPh>
    <rPh sb="43" eb="45">
      <t>ヤクイン</t>
    </rPh>
    <rPh sb="46" eb="47">
      <t>モウ</t>
    </rPh>
    <phoneticPr fontId="1"/>
  </si>
  <si>
    <t>　　　出ること。</t>
    <phoneticPr fontId="1"/>
  </si>
  <si>
    <t>③</t>
    <phoneticPr fontId="1"/>
  </si>
  <si>
    <t>スパイクのピンは９㎜以下、ただし走高跳では１２㎜以下とする。</t>
    <rPh sb="10" eb="12">
      <t>イカ</t>
    </rPh>
    <rPh sb="16" eb="17">
      <t>ソウ</t>
    </rPh>
    <rPh sb="17" eb="19">
      <t>タカト</t>
    </rPh>
    <rPh sb="24" eb="26">
      <t>イカ</t>
    </rPh>
    <phoneticPr fontId="1"/>
  </si>
  <si>
    <t>④</t>
    <phoneticPr fontId="1"/>
  </si>
  <si>
    <r>
      <t>800m、1500m、3000mにおいては、腰ナンバーカードを、さらに</t>
    </r>
    <r>
      <rPr>
        <u/>
        <sz val="16"/>
        <color indexed="8"/>
        <rFont val="ＭＳ 明朝"/>
        <family val="1"/>
        <charset val="128"/>
      </rPr>
      <t>3000mについては別（胸）ナンバーカードを</t>
    </r>
    <rPh sb="22" eb="23">
      <t>コシ</t>
    </rPh>
    <rPh sb="45" eb="46">
      <t>ベツ</t>
    </rPh>
    <rPh sb="47" eb="48">
      <t>ムネ</t>
    </rPh>
    <phoneticPr fontId="1"/>
  </si>
  <si>
    <r>
      <rPr>
        <u/>
        <sz val="16"/>
        <color indexed="8"/>
        <rFont val="ＭＳ 明朝"/>
        <family val="1"/>
        <charset val="128"/>
      </rPr>
      <t>貸し出すので</t>
    </r>
    <r>
      <rPr>
        <sz val="16"/>
        <color indexed="8"/>
        <rFont val="ＭＳ 明朝"/>
        <family val="1"/>
        <charset val="128"/>
      </rPr>
      <t>、胸と背中に安全ピンで付けること。終了後は必ず指定された場所へ返却すること。</t>
    </r>
    <rPh sb="7" eb="8">
      <t>ムネ</t>
    </rPh>
    <rPh sb="9" eb="10">
      <t>セ</t>
    </rPh>
    <rPh sb="10" eb="11">
      <t>ナカ</t>
    </rPh>
    <rPh sb="12" eb="14">
      <t>アンゼン</t>
    </rPh>
    <rPh sb="17" eb="18">
      <t>ツ</t>
    </rPh>
    <rPh sb="27" eb="28">
      <t>カナラ</t>
    </rPh>
    <rPh sb="29" eb="31">
      <t>シテイ</t>
    </rPh>
    <rPh sb="34" eb="36">
      <t>バショ</t>
    </rPh>
    <rPh sb="37" eb="39">
      <t>ヘンキャク</t>
    </rPh>
    <phoneticPr fontId="1"/>
  </si>
  <si>
    <t>⑤</t>
    <phoneticPr fontId="1"/>
  </si>
  <si>
    <r>
      <t>また</t>
    </r>
    <r>
      <rPr>
        <u/>
        <sz val="16"/>
        <color indexed="8"/>
        <rFont val="ＭＳ 明朝"/>
        <family val="1"/>
        <charset val="128"/>
      </rPr>
      <t>コール用紙にも〇印を付けること</t>
    </r>
    <r>
      <rPr>
        <sz val="16"/>
        <color indexed="8"/>
        <rFont val="ＭＳ 明朝"/>
        <family val="1"/>
        <charset val="128"/>
      </rPr>
      <t>。</t>
    </r>
    <rPh sb="5" eb="7">
      <t>ヨウシ</t>
    </rPh>
    <rPh sb="10" eb="11">
      <t>シルシ</t>
    </rPh>
    <rPh sb="12" eb="13">
      <t>ツ</t>
    </rPh>
    <phoneticPr fontId="1"/>
  </si>
  <si>
    <t>⑥</t>
    <phoneticPr fontId="1"/>
  </si>
  <si>
    <t>選手は、プログラムによって自分の出場する組とレーンをあらかじめ熟知しておくこと。</t>
    <rPh sb="0" eb="2">
      <t>センシュ</t>
    </rPh>
    <rPh sb="13" eb="15">
      <t>ジブン</t>
    </rPh>
    <rPh sb="16" eb="18">
      <t>シュツジョウ</t>
    </rPh>
    <rPh sb="20" eb="21">
      <t>クミ</t>
    </rPh>
    <rPh sb="31" eb="33">
      <t>ジュクチ</t>
    </rPh>
    <phoneticPr fontId="1"/>
  </si>
  <si>
    <t>⑦</t>
    <phoneticPr fontId="1"/>
  </si>
  <si>
    <t>競技の服装は、清潔で不体裁であってはならない。ランニングシャツはパンツの中に入れること。</t>
    <rPh sb="0" eb="2">
      <t>キョウギ</t>
    </rPh>
    <rPh sb="3" eb="5">
      <t>フクソウ</t>
    </rPh>
    <rPh sb="7" eb="9">
      <t>セイケツ</t>
    </rPh>
    <rPh sb="10" eb="11">
      <t>フ</t>
    </rPh>
    <rPh sb="11" eb="13">
      <t>テイサイ</t>
    </rPh>
    <rPh sb="36" eb="37">
      <t>ナカ</t>
    </rPh>
    <rPh sb="38" eb="39">
      <t>イ</t>
    </rPh>
    <phoneticPr fontId="1"/>
  </si>
  <si>
    <t>⑧</t>
    <phoneticPr fontId="1"/>
  </si>
  <si>
    <t>出場選手以外は、すべて競技場内に立ち入らないこと。競技終了後の退場や、競技中の移動の際、本部席前を</t>
    <rPh sb="25" eb="27">
      <t>キョウギ</t>
    </rPh>
    <rPh sb="27" eb="29">
      <t>シュウリョウ</t>
    </rPh>
    <rPh sb="29" eb="30">
      <t>ゴ</t>
    </rPh>
    <rPh sb="31" eb="33">
      <t>タイジョウ</t>
    </rPh>
    <rPh sb="35" eb="38">
      <t>キョウギチュウ</t>
    </rPh>
    <rPh sb="39" eb="41">
      <t>イドウ</t>
    </rPh>
    <rPh sb="42" eb="43">
      <t>サイ</t>
    </rPh>
    <rPh sb="44" eb="46">
      <t>ホンブ</t>
    </rPh>
    <rPh sb="46" eb="47">
      <t>セキ</t>
    </rPh>
    <rPh sb="47" eb="48">
      <t>マエ</t>
    </rPh>
    <phoneticPr fontId="1"/>
  </si>
  <si>
    <t>通らないこと。</t>
  </si>
  <si>
    <t>⑨</t>
    <phoneticPr fontId="1"/>
  </si>
  <si>
    <t>競技場での早朝練習（おおよそ競技開始１５分前まで）、競技終了後の練習は放送によって指示する。</t>
    <rPh sb="0" eb="3">
      <t>キョウギジョウ</t>
    </rPh>
    <rPh sb="5" eb="7">
      <t>ソウチョウ</t>
    </rPh>
    <rPh sb="7" eb="9">
      <t>レンシュウ</t>
    </rPh>
    <rPh sb="26" eb="28">
      <t>キョウギ</t>
    </rPh>
    <rPh sb="28" eb="31">
      <t>シュウリョウゴ</t>
    </rPh>
    <rPh sb="32" eb="34">
      <t>レンシュウ</t>
    </rPh>
    <rPh sb="35" eb="37">
      <t>ホウソウ</t>
    </rPh>
    <rPh sb="41" eb="43">
      <t>シジ</t>
    </rPh>
    <phoneticPr fontId="1"/>
  </si>
  <si>
    <t>⑩</t>
    <phoneticPr fontId="1"/>
  </si>
  <si>
    <t>記録の発表は、アナウンサーによって放送又は掲示により行われる。放送（掲示についても連絡する）は静かに</t>
    <rPh sb="0" eb="2">
      <t>キロク</t>
    </rPh>
    <rPh sb="3" eb="5">
      <t>ハッピョウ</t>
    </rPh>
    <rPh sb="17" eb="19">
      <t>ホウソウ</t>
    </rPh>
    <rPh sb="19" eb="20">
      <t>マタ</t>
    </rPh>
    <rPh sb="21" eb="23">
      <t>ケイジ</t>
    </rPh>
    <rPh sb="26" eb="27">
      <t>オコナ</t>
    </rPh>
    <rPh sb="31" eb="33">
      <t>ホウソウ</t>
    </rPh>
    <rPh sb="34" eb="36">
      <t>ケイジ</t>
    </rPh>
    <rPh sb="41" eb="43">
      <t>レンラク</t>
    </rPh>
    <rPh sb="47" eb="48">
      <t>シズ</t>
    </rPh>
    <phoneticPr fontId="1"/>
  </si>
  <si>
    <t>聞くこと。本部記録員の仕事中に聞きに来ることは厳禁する。</t>
    <rPh sb="5" eb="7">
      <t>ホンブ</t>
    </rPh>
    <rPh sb="7" eb="9">
      <t>キロク</t>
    </rPh>
    <rPh sb="9" eb="10">
      <t>イン</t>
    </rPh>
    <rPh sb="11" eb="14">
      <t>シゴトチュウ</t>
    </rPh>
    <rPh sb="15" eb="16">
      <t>キ</t>
    </rPh>
    <rPh sb="18" eb="19">
      <t>ク</t>
    </rPh>
    <rPh sb="23" eb="25">
      <t>ゲンキン</t>
    </rPh>
    <phoneticPr fontId="1"/>
  </si>
  <si>
    <t>⑪</t>
    <phoneticPr fontId="1"/>
  </si>
  <si>
    <t>競技ダイヤ、参加人数によっては、決勝・第２レースを行う場合があります。</t>
    <rPh sb="0" eb="2">
      <t>キョウギ</t>
    </rPh>
    <rPh sb="6" eb="8">
      <t>サンカ</t>
    </rPh>
    <rPh sb="8" eb="10">
      <t>ニンズウ</t>
    </rPh>
    <rPh sb="16" eb="18">
      <t>ケッショウ</t>
    </rPh>
    <rPh sb="19" eb="20">
      <t>ダイ</t>
    </rPh>
    <rPh sb="25" eb="26">
      <t>オコナ</t>
    </rPh>
    <rPh sb="27" eb="29">
      <t>バアイ</t>
    </rPh>
    <phoneticPr fontId="1"/>
  </si>
  <si>
    <t>12. 競技場</t>
    <rPh sb="4" eb="7">
      <t>キョウギジョウ</t>
    </rPh>
    <phoneticPr fontId="1"/>
  </si>
  <si>
    <t>・全般に陸上競技人としての自覚と誇りを持ち、マナーを重んじ、施設の利用をすること。</t>
    <rPh sb="1" eb="3">
      <t>ゼンパン</t>
    </rPh>
    <rPh sb="4" eb="6">
      <t>リクジョウ</t>
    </rPh>
    <rPh sb="6" eb="8">
      <t>キョウギ</t>
    </rPh>
    <rPh sb="8" eb="9">
      <t>ジン</t>
    </rPh>
    <rPh sb="13" eb="15">
      <t>ジカク</t>
    </rPh>
    <rPh sb="16" eb="17">
      <t>ホコ</t>
    </rPh>
    <rPh sb="19" eb="20">
      <t>モ</t>
    </rPh>
    <rPh sb="26" eb="27">
      <t>オモ</t>
    </rPh>
    <rPh sb="30" eb="32">
      <t>シセツ</t>
    </rPh>
    <rPh sb="33" eb="35">
      <t>リヨウ</t>
    </rPh>
    <phoneticPr fontId="1"/>
  </si>
  <si>
    <t xml:space="preserve">    使用上の注意</t>
    <phoneticPr fontId="1"/>
  </si>
  <si>
    <r>
      <t>・テントを張る場合は、安全に留意すること。張る場所は</t>
    </r>
    <r>
      <rPr>
        <u/>
        <sz val="16"/>
        <color indexed="8"/>
        <rFont val="ＭＳ 明朝"/>
        <family val="1"/>
        <charset val="128"/>
      </rPr>
      <t>スタンド中央通路より上部のみ</t>
    </r>
    <r>
      <rPr>
        <sz val="16"/>
        <color indexed="8"/>
        <rFont val="ＭＳ 明朝"/>
        <family val="1"/>
        <charset val="128"/>
      </rPr>
      <t>とする。サイドスタンドは、</t>
    </r>
    <rPh sb="5" eb="6">
      <t>ハ</t>
    </rPh>
    <rPh sb="7" eb="9">
      <t>バアイ</t>
    </rPh>
    <rPh sb="11" eb="13">
      <t>アンゼン</t>
    </rPh>
    <rPh sb="14" eb="16">
      <t>リュウイ</t>
    </rPh>
    <rPh sb="21" eb="22">
      <t>ハ</t>
    </rPh>
    <rPh sb="23" eb="25">
      <t>バショ</t>
    </rPh>
    <rPh sb="30" eb="32">
      <t>チュウオウ</t>
    </rPh>
    <rPh sb="32" eb="34">
      <t>ツウロ</t>
    </rPh>
    <rPh sb="36" eb="38">
      <t>ジョウブ</t>
    </rPh>
    <phoneticPr fontId="1"/>
  </si>
  <si>
    <t>・スタンド最前列は座席に座って応援すること。スタート合図の時は、静粛にすること。</t>
    <rPh sb="5" eb="8">
      <t>サイゼンレツ</t>
    </rPh>
    <rPh sb="9" eb="11">
      <t>ザセキ</t>
    </rPh>
    <rPh sb="12" eb="13">
      <t>スワ</t>
    </rPh>
    <rPh sb="15" eb="17">
      <t>オウエン</t>
    </rPh>
    <rPh sb="26" eb="28">
      <t>アイズ</t>
    </rPh>
    <rPh sb="29" eb="30">
      <t>トキ</t>
    </rPh>
    <rPh sb="32" eb="34">
      <t>セイシュク</t>
    </rPh>
    <phoneticPr fontId="1"/>
  </si>
  <si>
    <t>・各自の荷物は、盗難被害に遭わないためにも、個人または学校で責任を持って保管すること。</t>
    <rPh sb="1" eb="3">
      <t>カクジ</t>
    </rPh>
    <rPh sb="4" eb="6">
      <t>ニモツ</t>
    </rPh>
    <rPh sb="8" eb="10">
      <t>トウナン</t>
    </rPh>
    <rPh sb="10" eb="12">
      <t>ヒガイ</t>
    </rPh>
    <rPh sb="13" eb="14">
      <t>ア</t>
    </rPh>
    <rPh sb="22" eb="24">
      <t>コジン</t>
    </rPh>
    <rPh sb="27" eb="29">
      <t>ガッコウ</t>
    </rPh>
    <rPh sb="30" eb="32">
      <t>セキニン</t>
    </rPh>
    <rPh sb="33" eb="34">
      <t>モ</t>
    </rPh>
    <rPh sb="36" eb="38">
      <t>ホカン</t>
    </rPh>
    <phoneticPr fontId="1"/>
  </si>
  <si>
    <t>・観覧席の美化に努めること。各校でゴミ袋を持参し、後始末を十分に行うこと。ゴミは各校で持ち帰ること。</t>
    <rPh sb="1" eb="4">
      <t>カンランセキ</t>
    </rPh>
    <rPh sb="5" eb="7">
      <t>ビカ</t>
    </rPh>
    <rPh sb="8" eb="9">
      <t>ツト</t>
    </rPh>
    <rPh sb="14" eb="16">
      <t>カクコウ</t>
    </rPh>
    <rPh sb="19" eb="20">
      <t>ブクロ</t>
    </rPh>
    <rPh sb="21" eb="23">
      <t>ジサン</t>
    </rPh>
    <rPh sb="25" eb="28">
      <t>アトシマツ</t>
    </rPh>
    <rPh sb="29" eb="31">
      <t>ジュウブン</t>
    </rPh>
    <rPh sb="32" eb="33">
      <t>オコナ</t>
    </rPh>
    <rPh sb="40" eb="42">
      <t>カクコウ</t>
    </rPh>
    <rPh sb="43" eb="44">
      <t>モ</t>
    </rPh>
    <rPh sb="45" eb="46">
      <t>カエ</t>
    </rPh>
    <phoneticPr fontId="1"/>
  </si>
  <si>
    <t>６月①</t>
    <rPh sb="1" eb="2">
      <t>ガツ</t>
    </rPh>
    <phoneticPr fontId="1"/>
  </si>
  <si>
    <t>６月②</t>
    <rPh sb="1" eb="2">
      <t>ガツ</t>
    </rPh>
    <phoneticPr fontId="1"/>
  </si>
  <si>
    <t>※実施種目を確認のこと</t>
    <rPh sb="1" eb="3">
      <t>ジッシ</t>
    </rPh>
    <rPh sb="3" eb="5">
      <t>シュモク</t>
    </rPh>
    <rPh sb="6" eb="8">
      <t>カクニン</t>
    </rPh>
    <phoneticPr fontId="17"/>
  </si>
  <si>
    <t>　それを各校でプリントアウトしてご持参ください。（当日プロは用意しません。）</t>
    <rPh sb="4" eb="6">
      <t>カクコウ</t>
    </rPh>
    <rPh sb="17" eb="19">
      <t>ジサン</t>
    </rPh>
    <rPh sb="25" eb="27">
      <t>トウジツ</t>
    </rPh>
    <rPh sb="30" eb="32">
      <t>ヨウイ</t>
    </rPh>
    <phoneticPr fontId="1"/>
  </si>
  <si>
    <r>
      <t>・</t>
    </r>
    <r>
      <rPr>
        <u/>
        <sz val="16"/>
        <color indexed="10"/>
        <rFont val="ＭＳ 明朝"/>
        <family val="1"/>
        <charset val="128"/>
      </rPr>
      <t>朝７時４０分から、スタンド入り口で開門抽選</t>
    </r>
    <r>
      <rPr>
        <u/>
        <sz val="16"/>
        <color indexed="8"/>
        <rFont val="ＭＳ 明朝"/>
        <family val="1"/>
        <charset val="128"/>
      </rPr>
      <t>をします。</t>
    </r>
    <r>
      <rPr>
        <sz val="16"/>
        <color indexed="8"/>
        <rFont val="ＭＳ 明朝"/>
        <family val="1"/>
        <charset val="128"/>
      </rPr>
      <t>「早い者勝ち」ではありませんので、集合時間が</t>
    </r>
    <rPh sb="1" eb="2">
      <t>アサ</t>
    </rPh>
    <rPh sb="3" eb="4">
      <t>ジ</t>
    </rPh>
    <rPh sb="6" eb="7">
      <t>フン</t>
    </rPh>
    <rPh sb="14" eb="15">
      <t>イ</t>
    </rPh>
    <rPh sb="16" eb="17">
      <t>グチ</t>
    </rPh>
    <rPh sb="18" eb="20">
      <t>カイモン</t>
    </rPh>
    <rPh sb="20" eb="22">
      <t>チュウセン</t>
    </rPh>
    <rPh sb="28" eb="29">
      <t>ハヤ</t>
    </rPh>
    <rPh sb="30" eb="31">
      <t>モノ</t>
    </rPh>
    <rPh sb="31" eb="32">
      <t>カ</t>
    </rPh>
    <rPh sb="44" eb="46">
      <t>シュウゴウ</t>
    </rPh>
    <rPh sb="46" eb="48">
      <t>ジカン</t>
    </rPh>
    <phoneticPr fontId="1"/>
  </si>
  <si>
    <r>
      <t>　下段も設置可。</t>
    </r>
    <r>
      <rPr>
        <sz val="16"/>
        <color indexed="10"/>
        <rFont val="ＭＳ 明朝"/>
        <family val="1"/>
        <charset val="128"/>
      </rPr>
      <t>バックスタンドの使用も可。当分の間、声を発しての応援は禁止する。</t>
    </r>
    <rPh sb="16" eb="18">
      <t>シヨウ</t>
    </rPh>
    <rPh sb="19" eb="20">
      <t>カ</t>
    </rPh>
    <rPh sb="21" eb="23">
      <t>トウブン</t>
    </rPh>
    <rPh sb="24" eb="25">
      <t>アイダ</t>
    </rPh>
    <phoneticPr fontId="1"/>
  </si>
  <si>
    <t>（４月１日 現在）</t>
    <rPh sb="2" eb="3">
      <t>ガツ</t>
    </rPh>
    <rPh sb="4" eb="5">
      <t>ニチ</t>
    </rPh>
    <rPh sb="6" eb="8">
      <t>ゲンザイ</t>
    </rPh>
    <phoneticPr fontId="1"/>
  </si>
  <si>
    <t>①</t>
    <phoneticPr fontId="1"/>
  </si>
  <si>
    <t>②</t>
    <phoneticPr fontId="1"/>
  </si>
  <si>
    <t>〇 or ☓</t>
    <phoneticPr fontId="1"/>
  </si>
  <si>
    <t xml:space="preserve">  右の欄にも再掲してください➡</t>
    <rPh sb="2" eb="3">
      <t>ミギ</t>
    </rPh>
    <rPh sb="4" eb="5">
      <t>ラン</t>
    </rPh>
    <rPh sb="7" eb="9">
      <t>サイケイ</t>
    </rPh>
    <phoneticPr fontId="1"/>
  </si>
  <si>
    <t>２日連続で　　　　開催の場合</t>
    <rPh sb="1" eb="2">
      <t>ニチ</t>
    </rPh>
    <rPh sb="2" eb="4">
      <t>レンゾク</t>
    </rPh>
    <rPh sb="9" eb="11">
      <t>カイサイ</t>
    </rPh>
    <rPh sb="12" eb="14">
      <t>バアイ</t>
    </rPh>
    <phoneticPr fontId="1"/>
  </si>
  <si>
    <t>☓</t>
  </si>
  <si>
    <t>○</t>
  </si>
  <si>
    <t>〇</t>
    <phoneticPr fontId="17"/>
  </si>
  <si>
    <t>×３００＝</t>
    <phoneticPr fontId="1"/>
  </si>
  <si>
    <t>走高跳、棒高跳、走幅跳、三段跳、砲丸投(5.0k)、円盤投(1.5k)、四種競技</t>
    <rPh sb="0" eb="1">
      <t>ハシ</t>
    </rPh>
    <rPh sb="1" eb="3">
      <t>タカト</t>
    </rPh>
    <rPh sb="4" eb="5">
      <t>ボウ</t>
    </rPh>
    <rPh sb="5" eb="7">
      <t>タカト</t>
    </rPh>
    <rPh sb="8" eb="9">
      <t>ハシ</t>
    </rPh>
    <rPh sb="9" eb="11">
      <t>ハバト</t>
    </rPh>
    <rPh sb="12" eb="14">
      <t>サンダン</t>
    </rPh>
    <rPh sb="14" eb="15">
      <t>ト</t>
    </rPh>
    <rPh sb="16" eb="19">
      <t>ホウガンナ</t>
    </rPh>
    <rPh sb="26" eb="29">
      <t>エンバンナ</t>
    </rPh>
    <rPh sb="36" eb="40">
      <t>4シュキョウギ</t>
    </rPh>
    <phoneticPr fontId="1"/>
  </si>
  <si>
    <t>走高跳、棒高跳、走幅跳、三段跳、砲丸投(2.7k)、円盤投(1.0k)、四種競技</t>
    <rPh sb="0" eb="1">
      <t>ハシ</t>
    </rPh>
    <rPh sb="1" eb="3">
      <t>タカト</t>
    </rPh>
    <rPh sb="8" eb="9">
      <t>ハシ</t>
    </rPh>
    <rPh sb="9" eb="11">
      <t>ハバト</t>
    </rPh>
    <rPh sb="16" eb="19">
      <t>ホウガンナ</t>
    </rPh>
    <rPh sb="26" eb="29">
      <t>エンバンナ</t>
    </rPh>
    <phoneticPr fontId="1"/>
  </si>
  <si>
    <r>
      <t>リレーのオーダーは、指定された時刻までに、</t>
    </r>
    <r>
      <rPr>
        <sz val="16"/>
        <color indexed="10"/>
        <rFont val="ＭＳ 明朝"/>
        <family val="1"/>
        <charset val="128"/>
      </rPr>
      <t>オーダー用紙を</t>
    </r>
    <r>
      <rPr>
        <u/>
        <sz val="16"/>
        <color indexed="10"/>
        <rFont val="ＭＳ 明朝"/>
        <family val="1"/>
        <charset val="128"/>
      </rPr>
      <t>正面玄関の受付に</t>
    </r>
    <r>
      <rPr>
        <u/>
        <sz val="16"/>
        <color indexed="10"/>
        <rFont val="ＭＳ 明朝"/>
        <family val="1"/>
        <charset val="128"/>
      </rPr>
      <t>提出</t>
    </r>
    <r>
      <rPr>
        <u/>
        <sz val="16"/>
        <color indexed="8"/>
        <rFont val="ＭＳ 明朝"/>
        <family val="1"/>
        <charset val="128"/>
      </rPr>
      <t>すること。</t>
    </r>
    <rPh sb="10" eb="12">
      <t>シテイ</t>
    </rPh>
    <rPh sb="15" eb="17">
      <t>ジコク</t>
    </rPh>
    <rPh sb="25" eb="27">
      <t>ヨウシ</t>
    </rPh>
    <rPh sb="28" eb="32">
      <t>ショウメンゲンカン</t>
    </rPh>
    <rPh sb="33" eb="35">
      <t>ウケツケ</t>
    </rPh>
    <rPh sb="36" eb="38">
      <t>テイシュツ</t>
    </rPh>
    <phoneticPr fontId="1"/>
  </si>
  <si>
    <t>担当　　中村　孝一</t>
    <rPh sb="0" eb="2">
      <t>タントウ</t>
    </rPh>
    <rPh sb="4" eb="6">
      <t>ナカムラ</t>
    </rPh>
    <rPh sb="7" eb="9">
      <t>コウイチ</t>
    </rPh>
    <phoneticPr fontId="17"/>
  </si>
  <si>
    <r>
      <t>　ア）招集は、</t>
    </r>
    <r>
      <rPr>
        <sz val="16"/>
        <color indexed="10"/>
        <rFont val="ＭＳ 明朝"/>
        <family val="1"/>
        <charset val="128"/>
      </rPr>
      <t>競技開始約１０分前の「現地コール」のみ</t>
    </r>
    <r>
      <rPr>
        <sz val="16"/>
        <color indexed="8"/>
        <rFont val="ＭＳ 明朝"/>
        <family val="1"/>
        <charset val="128"/>
      </rPr>
      <t>とする。この「現地コール」に遅れた選手は棄権と</t>
    </r>
    <rPh sb="3" eb="5">
      <t>ショウシュウ</t>
    </rPh>
    <rPh sb="7" eb="9">
      <t>キョウギ</t>
    </rPh>
    <rPh sb="9" eb="11">
      <t>カイシ</t>
    </rPh>
    <rPh sb="11" eb="12">
      <t>ヤク</t>
    </rPh>
    <rPh sb="14" eb="16">
      <t>プンマエ</t>
    </rPh>
    <rPh sb="18" eb="20">
      <t>ゲンチ</t>
    </rPh>
    <rPh sb="33" eb="35">
      <t>ゲンチ</t>
    </rPh>
    <rPh sb="40" eb="41">
      <t>オク</t>
    </rPh>
    <rPh sb="43" eb="45">
      <t>センシュ</t>
    </rPh>
    <phoneticPr fontId="1"/>
  </si>
  <si>
    <t>toyonakarikukyou@toyonakarikukyou.sakura.ne.jp</t>
    <phoneticPr fontId="1"/>
  </si>
  <si>
    <t>2024年度　豊中市陸協記録会（中学生の部）大会要項</t>
    <rPh sb="4" eb="6">
      <t>ネンド</t>
    </rPh>
    <rPh sb="7" eb="10">
      <t>トヨナカシ</t>
    </rPh>
    <rPh sb="10" eb="12">
      <t>リクキョウ</t>
    </rPh>
    <rPh sb="12" eb="14">
      <t>キロク</t>
    </rPh>
    <rPh sb="14" eb="15">
      <t>カイ</t>
    </rPh>
    <rPh sb="16" eb="19">
      <t>チュウガクセイ</t>
    </rPh>
    <rPh sb="20" eb="21">
      <t>ブ</t>
    </rPh>
    <rPh sb="22" eb="24">
      <t>タイカイ</t>
    </rPh>
    <rPh sb="24" eb="26">
      <t>ヨウコウ</t>
    </rPh>
    <phoneticPr fontId="1"/>
  </si>
  <si>
    <t>令和6年(2024年)３月１1日</t>
    <rPh sb="0" eb="2">
      <t>レイワ</t>
    </rPh>
    <rPh sb="3" eb="4">
      <t>ネン</t>
    </rPh>
    <phoneticPr fontId="1"/>
  </si>
  <si>
    <t xml:space="preserve"> 4月20日（土）</t>
    <rPh sb="2" eb="3">
      <t>ガツ</t>
    </rPh>
    <rPh sb="5" eb="6">
      <t>ニチ</t>
    </rPh>
    <rPh sb="7" eb="8">
      <t>ド</t>
    </rPh>
    <phoneticPr fontId="1"/>
  </si>
  <si>
    <t xml:space="preserve"> 4月 4日（木）</t>
    <rPh sb="2" eb="3">
      <t>ガツ</t>
    </rPh>
    <rPh sb="5" eb="6">
      <t>ニチ</t>
    </rPh>
    <rPh sb="7" eb="8">
      <t>モク</t>
    </rPh>
    <phoneticPr fontId="1"/>
  </si>
  <si>
    <t>4月18日（木）</t>
    <rPh sb="1" eb="2">
      <t>ガツ</t>
    </rPh>
    <rPh sb="4" eb="5">
      <t>ニチ</t>
    </rPh>
    <rPh sb="6" eb="7">
      <t>モク</t>
    </rPh>
    <phoneticPr fontId="17"/>
  </si>
  <si>
    <t xml:space="preserve"> 5月 9日（木）</t>
    <rPh sb="2" eb="3">
      <t>ガツ</t>
    </rPh>
    <rPh sb="5" eb="6">
      <t>ニチ</t>
    </rPh>
    <rPh sb="7" eb="8">
      <t>モク</t>
    </rPh>
    <phoneticPr fontId="1"/>
  </si>
  <si>
    <t xml:space="preserve"> 7月14日（日）</t>
    <rPh sb="2" eb="3">
      <t>ガツ</t>
    </rPh>
    <rPh sb="5" eb="6">
      <t>ニチ</t>
    </rPh>
    <rPh sb="7" eb="8">
      <t>ニチ</t>
    </rPh>
    <phoneticPr fontId="1"/>
  </si>
  <si>
    <t xml:space="preserve"> 7月15日（月・祝）</t>
    <rPh sb="2" eb="3">
      <t>ガツ</t>
    </rPh>
    <rPh sb="5" eb="6">
      <t>ニチ</t>
    </rPh>
    <rPh sb="7" eb="8">
      <t>ゲツ</t>
    </rPh>
    <rPh sb="9" eb="10">
      <t>シュク</t>
    </rPh>
    <phoneticPr fontId="1"/>
  </si>
  <si>
    <t xml:space="preserve"> 5月3日（金・祝）</t>
    <rPh sb="2" eb="3">
      <t>ガツ</t>
    </rPh>
    <rPh sb="4" eb="5">
      <t>ニチ</t>
    </rPh>
    <rPh sb="6" eb="7">
      <t>キン</t>
    </rPh>
    <rPh sb="8" eb="9">
      <t>シュク</t>
    </rPh>
    <phoneticPr fontId="1"/>
  </si>
  <si>
    <t xml:space="preserve"> 6月27日（木）</t>
    <rPh sb="2" eb="3">
      <t>ガツ</t>
    </rPh>
    <rPh sb="5" eb="6">
      <t>ニチ</t>
    </rPh>
    <rPh sb="7" eb="8">
      <t>モク</t>
    </rPh>
    <phoneticPr fontId="1"/>
  </si>
  <si>
    <t xml:space="preserve"> 8月9日（金）</t>
    <rPh sb="2" eb="3">
      <t>ガツ</t>
    </rPh>
    <rPh sb="4" eb="5">
      <t>ニチ</t>
    </rPh>
    <rPh sb="6" eb="7">
      <t>キン</t>
    </rPh>
    <phoneticPr fontId="1"/>
  </si>
  <si>
    <t xml:space="preserve"> 7月25日（木）</t>
    <rPh sb="2" eb="3">
      <t>ガツ</t>
    </rPh>
    <rPh sb="5" eb="6">
      <t>ニチ</t>
    </rPh>
    <rPh sb="7" eb="8">
      <t>モク</t>
    </rPh>
    <phoneticPr fontId="1"/>
  </si>
  <si>
    <t xml:space="preserve"> 9月14日（土）</t>
    <rPh sb="2" eb="3">
      <t>ガツ</t>
    </rPh>
    <rPh sb="5" eb="6">
      <t>ニチ</t>
    </rPh>
    <rPh sb="7" eb="8">
      <t>ド</t>
    </rPh>
    <phoneticPr fontId="1"/>
  </si>
  <si>
    <t xml:space="preserve"> 9月15日（日）</t>
    <rPh sb="2" eb="3">
      <t>ガツ</t>
    </rPh>
    <rPh sb="5" eb="6">
      <t>ニチ</t>
    </rPh>
    <rPh sb="7" eb="8">
      <t>ニチ</t>
    </rPh>
    <phoneticPr fontId="1"/>
  </si>
  <si>
    <t xml:space="preserve"> 8月29日（木）</t>
    <rPh sb="2" eb="3">
      <t>ガツ</t>
    </rPh>
    <rPh sb="5" eb="6">
      <t>ニチ</t>
    </rPh>
    <rPh sb="7" eb="8">
      <t>モク</t>
    </rPh>
    <phoneticPr fontId="1"/>
  </si>
  <si>
    <t>11月10日（日）</t>
    <rPh sb="2" eb="3">
      <t>ガツ</t>
    </rPh>
    <rPh sb="5" eb="6">
      <t>ニチ</t>
    </rPh>
    <rPh sb="7" eb="8">
      <t>ニチ</t>
    </rPh>
    <phoneticPr fontId="1"/>
  </si>
  <si>
    <t>11月16日（土）</t>
    <rPh sb="2" eb="3">
      <t>ガツ</t>
    </rPh>
    <rPh sb="5" eb="6">
      <t>ニチ</t>
    </rPh>
    <rPh sb="7" eb="8">
      <t>ド</t>
    </rPh>
    <phoneticPr fontId="1"/>
  </si>
  <si>
    <t>10月24日（木）</t>
    <rPh sb="2" eb="3">
      <t>ガツ</t>
    </rPh>
    <rPh sb="5" eb="6">
      <t>ニチ</t>
    </rPh>
    <rPh sb="7" eb="8">
      <t>モク</t>
    </rPh>
    <phoneticPr fontId="1"/>
  </si>
  <si>
    <t>10月30日（木）</t>
    <rPh sb="2" eb="3">
      <t>ガツ</t>
    </rPh>
    <rPh sb="5" eb="6">
      <t>ニチ</t>
    </rPh>
    <rPh sb="7" eb="8">
      <t>モク</t>
    </rPh>
    <phoneticPr fontId="1"/>
  </si>
  <si>
    <t>3月 8日（土)</t>
    <rPh sb="6" eb="7">
      <t>ド</t>
    </rPh>
    <phoneticPr fontId="17"/>
  </si>
  <si>
    <t xml:space="preserve"> 2月14日（木）</t>
    <phoneticPr fontId="17"/>
  </si>
  <si>
    <t xml:space="preserve"> 3月13日（木）</t>
    <phoneticPr fontId="1"/>
  </si>
  <si>
    <t xml:space="preserve"> 3月13日（木）</t>
    <rPh sb="2" eb="3">
      <t>ガツ</t>
    </rPh>
    <rPh sb="5" eb="6">
      <t>ニチ</t>
    </rPh>
    <rPh sb="7" eb="8">
      <t>モク</t>
    </rPh>
    <phoneticPr fontId="1"/>
  </si>
  <si>
    <t xml:space="preserve"> 3月29日（土）</t>
    <rPh sb="2" eb="3">
      <t>ガツ</t>
    </rPh>
    <rPh sb="5" eb="6">
      <t>ニチ</t>
    </rPh>
    <rPh sb="7" eb="8">
      <t>ド</t>
    </rPh>
    <phoneticPr fontId="1"/>
  </si>
  <si>
    <t xml:space="preserve"> 3月30日（日）</t>
    <rPh sb="2" eb="3">
      <t>ガツ</t>
    </rPh>
    <rPh sb="5" eb="6">
      <t>ニチ</t>
    </rPh>
    <rPh sb="7" eb="8">
      <t>ニチ</t>
    </rPh>
    <phoneticPr fontId="1"/>
  </si>
  <si>
    <t>（宮原雅一先生　宛）</t>
    <rPh sb="1" eb="3">
      <t>ミヤハラ</t>
    </rPh>
    <rPh sb="3" eb="5">
      <t>マサカズ</t>
    </rPh>
    <rPh sb="5" eb="7">
      <t>センセイ</t>
    </rPh>
    <rPh sb="8" eb="9">
      <t>アテ</t>
    </rPh>
    <phoneticPr fontId="1"/>
  </si>
  <si>
    <t>・各中学校（クラブチーム）からは競技役員、（生徒役員については未定）の協力をお願いします。</t>
    <rPh sb="1" eb="5">
      <t>カクチュウガッコウ</t>
    </rPh>
    <rPh sb="16" eb="18">
      <t>キョウギ</t>
    </rPh>
    <rPh sb="18" eb="20">
      <t>ヤクイン</t>
    </rPh>
    <rPh sb="22" eb="24">
      <t>セイト</t>
    </rPh>
    <rPh sb="24" eb="26">
      <t>ヤクイン</t>
    </rPh>
    <rPh sb="31" eb="33">
      <t>ミテイ</t>
    </rPh>
    <rPh sb="35" eb="37">
      <t>キョウリョク</t>
    </rPh>
    <rPh sb="39" eb="40">
      <t>ネガ</t>
    </rPh>
    <phoneticPr fontId="1"/>
  </si>
  <si>
    <t>　</t>
    <phoneticPr fontId="1"/>
  </si>
  <si>
    <t>競技は「２０２４年度日本陸上競技連盟規則」により実施する。</t>
    <rPh sb="0" eb="2">
      <t>キョウギ</t>
    </rPh>
    <rPh sb="8" eb="10">
      <t>ネンド</t>
    </rPh>
    <rPh sb="10" eb="12">
      <t>ニホン</t>
    </rPh>
    <rPh sb="12" eb="14">
      <t>リクジョウ</t>
    </rPh>
    <rPh sb="14" eb="16">
      <t>キョウギ</t>
    </rPh>
    <rPh sb="16" eb="18">
      <t>レンメイ</t>
    </rPh>
    <rPh sb="18" eb="20">
      <t>キソク</t>
    </rPh>
    <rPh sb="24" eb="26">
      <t>ジッシ</t>
    </rPh>
    <phoneticPr fontId="1"/>
  </si>
  <si>
    <t>未定</t>
    <rPh sb="0" eb="2">
      <t>ミテイ</t>
    </rPh>
    <phoneticPr fontId="17"/>
  </si>
  <si>
    <t>３月③</t>
    <rPh sb="1" eb="2">
      <t>ガツ</t>
    </rPh>
    <phoneticPr fontId="1"/>
  </si>
  <si>
    <t>3/8（土）</t>
    <rPh sb="2" eb="3">
      <t>ド</t>
    </rPh>
    <phoneticPr fontId="17"/>
  </si>
  <si>
    <t>２０２４年度　豊中市陸協記録会　実施種目一覧表</t>
    <rPh sb="4" eb="6">
      <t>ネンド</t>
    </rPh>
    <rPh sb="7" eb="10">
      <t>トヨナカシ</t>
    </rPh>
    <rPh sb="10" eb="12">
      <t>リクキョウ</t>
    </rPh>
    <rPh sb="12" eb="14">
      <t>キロク</t>
    </rPh>
    <rPh sb="14" eb="15">
      <t>カイ</t>
    </rPh>
    <rPh sb="16" eb="18">
      <t>ジッシ</t>
    </rPh>
    <rPh sb="18" eb="20">
      <t>シュモク</t>
    </rPh>
    <rPh sb="20" eb="22">
      <t>イチラン</t>
    </rPh>
    <rPh sb="22" eb="23">
      <t>ヒョウ</t>
    </rPh>
    <phoneticPr fontId="1"/>
  </si>
  <si>
    <t>4/20(土)</t>
    <rPh sb="5" eb="6">
      <t>ド</t>
    </rPh>
    <phoneticPr fontId="1"/>
  </si>
  <si>
    <t>5/3（金）</t>
    <rPh sb="4" eb="5">
      <t>キン</t>
    </rPh>
    <phoneticPr fontId="1"/>
  </si>
  <si>
    <t>5/25（土）</t>
    <rPh sb="5" eb="6">
      <t>ド</t>
    </rPh>
    <phoneticPr fontId="1"/>
  </si>
  <si>
    <r>
      <t>7/14</t>
    </r>
    <r>
      <rPr>
        <b/>
        <sz val="12"/>
        <rFont val="ＭＳ Ｐゴシック"/>
        <family val="3"/>
        <charset val="128"/>
      </rPr>
      <t>（日）</t>
    </r>
    <rPh sb="5" eb="6">
      <t>ニチ</t>
    </rPh>
    <phoneticPr fontId="1"/>
  </si>
  <si>
    <r>
      <t>7/15</t>
    </r>
    <r>
      <rPr>
        <b/>
        <sz val="12"/>
        <rFont val="ＭＳ Ｐゴシック"/>
        <family val="3"/>
        <charset val="128"/>
      </rPr>
      <t>（月）</t>
    </r>
    <rPh sb="5" eb="6">
      <t>ゲツ</t>
    </rPh>
    <phoneticPr fontId="1"/>
  </si>
  <si>
    <t>8/9（金）</t>
    <rPh sb="4" eb="5">
      <t>キン</t>
    </rPh>
    <phoneticPr fontId="1"/>
  </si>
  <si>
    <t>9/14（土）</t>
    <rPh sb="5" eb="6">
      <t>ド</t>
    </rPh>
    <phoneticPr fontId="1"/>
  </si>
  <si>
    <t>9/15(日)</t>
    <rPh sb="5" eb="6">
      <t>ニチ</t>
    </rPh>
    <phoneticPr fontId="1"/>
  </si>
  <si>
    <t>11/10（土）</t>
    <rPh sb="6" eb="7">
      <t>ド</t>
    </rPh>
    <phoneticPr fontId="1"/>
  </si>
  <si>
    <t>11/16（土）</t>
    <rPh sb="6" eb="7">
      <t>ド</t>
    </rPh>
    <phoneticPr fontId="1"/>
  </si>
  <si>
    <t>3/29（土）</t>
    <rPh sb="5" eb="6">
      <t>ド</t>
    </rPh>
    <phoneticPr fontId="1"/>
  </si>
  <si>
    <t>3/30（日）</t>
    <rPh sb="5" eb="6">
      <t>ニチ</t>
    </rPh>
    <phoneticPr fontId="1"/>
  </si>
  <si>
    <t>4/4（木）</t>
    <rPh sb="4" eb="5">
      <t>モク</t>
    </rPh>
    <phoneticPr fontId="1"/>
  </si>
  <si>
    <t>4/18（木）</t>
    <rPh sb="5" eb="6">
      <t>モク</t>
    </rPh>
    <phoneticPr fontId="1"/>
  </si>
  <si>
    <t>5/9（木）</t>
    <rPh sb="4" eb="5">
      <t>モク</t>
    </rPh>
    <phoneticPr fontId="1"/>
  </si>
  <si>
    <t>6/27（木）</t>
    <rPh sb="5" eb="6">
      <t>モク</t>
    </rPh>
    <phoneticPr fontId="1"/>
  </si>
  <si>
    <t>7/25（木）</t>
    <rPh sb="5" eb="6">
      <t>モク</t>
    </rPh>
    <phoneticPr fontId="1"/>
  </si>
  <si>
    <t>8/29（木）</t>
    <rPh sb="5" eb="6">
      <t>モク</t>
    </rPh>
    <phoneticPr fontId="1"/>
  </si>
  <si>
    <t>10/24（木）</t>
    <rPh sb="6" eb="7">
      <t>モク</t>
    </rPh>
    <phoneticPr fontId="1"/>
  </si>
  <si>
    <t>10/30（木）</t>
    <rPh sb="6" eb="7">
      <t>モク</t>
    </rPh>
    <phoneticPr fontId="1"/>
  </si>
  <si>
    <t>2/14（木）</t>
    <rPh sb="5" eb="6">
      <t>モク</t>
    </rPh>
    <phoneticPr fontId="1"/>
  </si>
  <si>
    <t>3/13（木）</t>
    <rPh sb="5" eb="6">
      <t>モク</t>
    </rPh>
    <phoneticPr fontId="1"/>
  </si>
  <si>
    <t>No.</t>
  </si>
  <si>
    <t>男</t>
  </si>
  <si>
    <t>女</t>
  </si>
  <si>
    <t>性</t>
  </si>
  <si>
    <t>個人番号</t>
  </si>
  <si>
    <t>学校番号</t>
  </si>
  <si>
    <t>選 手 名</t>
  </si>
  <si>
    <t>学校名</t>
  </si>
  <si>
    <t>最高記録①</t>
  </si>
  <si>
    <t>最高記録②</t>
  </si>
  <si>
    <t>最高記録③</t>
  </si>
  <si>
    <t>最高記録④</t>
  </si>
  <si>
    <t>最高記録</t>
  </si>
  <si>
    <t>ﾌﾘｶﾞﾅ</t>
  </si>
  <si>
    <t>英字(生年)</t>
  </si>
  <si>
    <t>　　※　9月記録会は15日(日)の1日開催になる可能性があります。</t>
    <rPh sb="5" eb="6">
      <t>ガツ</t>
    </rPh>
    <rPh sb="6" eb="8">
      <t>キロク</t>
    </rPh>
    <rPh sb="8" eb="9">
      <t>カイ</t>
    </rPh>
    <rPh sb="12" eb="13">
      <t>ニチ</t>
    </rPh>
    <rPh sb="14" eb="15">
      <t>ニチ</t>
    </rPh>
    <rPh sb="18" eb="19">
      <t>ニチ</t>
    </rPh>
    <rPh sb="19" eb="21">
      <t>カイサイ</t>
    </rPh>
    <rPh sb="24" eb="27">
      <t>カノウセイ</t>
    </rPh>
    <phoneticPr fontId="17"/>
  </si>
  <si>
    <t>　５月記録会(1)</t>
    <rPh sb="2" eb="3">
      <t>ガツ</t>
    </rPh>
    <rPh sb="3" eb="5">
      <t>キロク</t>
    </rPh>
    <rPh sb="5" eb="6">
      <t>カイ</t>
    </rPh>
    <phoneticPr fontId="1"/>
  </si>
  <si>
    <t>　６月記録会(1)</t>
    <rPh sb="2" eb="3">
      <t>ガツ</t>
    </rPh>
    <rPh sb="3" eb="5">
      <t>キロク</t>
    </rPh>
    <rPh sb="5" eb="6">
      <t>カイ</t>
    </rPh>
    <phoneticPr fontId="1"/>
  </si>
  <si>
    <t>　７月記録会(1)</t>
    <rPh sb="2" eb="3">
      <t>ガツ</t>
    </rPh>
    <rPh sb="3" eb="5">
      <t>キロク</t>
    </rPh>
    <rPh sb="5" eb="6">
      <t>カイ</t>
    </rPh>
    <phoneticPr fontId="1"/>
  </si>
  <si>
    <t>　３月記録会(1)</t>
    <rPh sb="2" eb="3">
      <t>ガツ</t>
    </rPh>
    <rPh sb="3" eb="5">
      <t>キロク</t>
    </rPh>
    <rPh sb="5" eb="6">
      <t>カイ</t>
    </rPh>
    <phoneticPr fontId="1"/>
  </si>
  <si>
    <t>　５月記録会(2)</t>
    <rPh sb="2" eb="3">
      <t>ガツ</t>
    </rPh>
    <rPh sb="3" eb="5">
      <t>キロク</t>
    </rPh>
    <rPh sb="5" eb="6">
      <t>カイ</t>
    </rPh>
    <phoneticPr fontId="1"/>
  </si>
  <si>
    <t>　６月記録会(2)</t>
    <rPh sb="2" eb="3">
      <t>ガツ</t>
    </rPh>
    <rPh sb="3" eb="5">
      <t>キロク</t>
    </rPh>
    <rPh sb="5" eb="6">
      <t>カイ</t>
    </rPh>
    <phoneticPr fontId="1"/>
  </si>
  <si>
    <t>　７月記録会(2)</t>
    <rPh sb="2" eb="3">
      <t>ガツ</t>
    </rPh>
    <rPh sb="3" eb="5">
      <t>キロク</t>
    </rPh>
    <rPh sb="5" eb="6">
      <t>カイ</t>
    </rPh>
    <phoneticPr fontId="1"/>
  </si>
  <si>
    <t>　３月記録会(2)</t>
    <rPh sb="2" eb="3">
      <t>ガツ</t>
    </rPh>
    <rPh sb="3" eb="5">
      <t>キロク</t>
    </rPh>
    <rPh sb="5" eb="6">
      <t>カイ</t>
    </rPh>
    <phoneticPr fontId="1"/>
  </si>
  <si>
    <t>　３月記録会(3)</t>
    <rPh sb="2" eb="3">
      <t>ガツ</t>
    </rPh>
    <rPh sb="3" eb="5">
      <t>キロク</t>
    </rPh>
    <rPh sb="5" eb="6">
      <t>カイ</t>
    </rPh>
    <phoneticPr fontId="1"/>
  </si>
  <si>
    <t>　１１月記録会(1)</t>
    <rPh sb="3" eb="4">
      <t>ガツ</t>
    </rPh>
    <rPh sb="4" eb="6">
      <t>キロク</t>
    </rPh>
    <rPh sb="6" eb="7">
      <t>カイ</t>
    </rPh>
    <phoneticPr fontId="1"/>
  </si>
  <si>
    <t>　１１月記録会(2)</t>
    <rPh sb="3" eb="4">
      <t>ガツ</t>
    </rPh>
    <rPh sb="4" eb="6">
      <t>キロク</t>
    </rPh>
    <rPh sb="6" eb="7">
      <t>カイ</t>
    </rPh>
    <phoneticPr fontId="1"/>
  </si>
  <si>
    <t>参加制限をお願いすることがあります。</t>
    <rPh sb="0" eb="2">
      <t>サンカ</t>
    </rPh>
    <rPh sb="2" eb="4">
      <t>セイゲン</t>
    </rPh>
    <rPh sb="6" eb="7">
      <t>ネガ</t>
    </rPh>
    <phoneticPr fontId="17"/>
  </si>
  <si>
    <t>参加制限をお願いすることがあります。</t>
    <phoneticPr fontId="17"/>
  </si>
  <si>
    <t>1年生種目〆切　4月26日(金)</t>
    <rPh sb="1" eb="3">
      <t>ネンセイ</t>
    </rPh>
    <rPh sb="3" eb="5">
      <t>シュモク</t>
    </rPh>
    <rPh sb="5" eb="7">
      <t>シメキリ</t>
    </rPh>
    <rPh sb="9" eb="10">
      <t>ガツ</t>
    </rPh>
    <rPh sb="12" eb="13">
      <t>ニチ</t>
    </rPh>
    <rPh sb="14" eb="15">
      <t>キン</t>
    </rPh>
    <phoneticPr fontId="17"/>
  </si>
  <si>
    <r>
      <t>※</t>
    </r>
    <r>
      <rPr>
        <b/>
        <sz val="16"/>
        <color indexed="10"/>
        <rFont val="ＭＳ 明朝"/>
        <family val="1"/>
        <charset val="128"/>
      </rPr>
      <t>２</t>
    </r>
    <r>
      <rPr>
        <sz val="16"/>
        <color indexed="10"/>
        <rFont val="ＭＳ 明朝"/>
        <family val="1"/>
        <charset val="128"/>
      </rPr>
      <t>　「１１月記録会」「３月記録会」は、</t>
    </r>
    <r>
      <rPr>
        <u/>
        <sz val="16"/>
        <color indexed="10"/>
        <rFont val="ＭＳ 明朝"/>
        <family val="1"/>
        <charset val="128"/>
      </rPr>
      <t>参加制限（制限内容は未定）を設ける可能性があります。</t>
    </r>
    <rPh sb="6" eb="7">
      <t>ガツ</t>
    </rPh>
    <rPh sb="7" eb="9">
      <t>キロク</t>
    </rPh>
    <rPh sb="9" eb="10">
      <t>カイ</t>
    </rPh>
    <rPh sb="13" eb="14">
      <t>ガツ</t>
    </rPh>
    <rPh sb="14" eb="16">
      <t>キロク</t>
    </rPh>
    <rPh sb="16" eb="17">
      <t>カイ</t>
    </rPh>
    <rPh sb="20" eb="22">
      <t>サンカ</t>
    </rPh>
    <rPh sb="22" eb="24">
      <t>セイゲン</t>
    </rPh>
    <rPh sb="25" eb="27">
      <t>セイゲン</t>
    </rPh>
    <rPh sb="27" eb="29">
      <t>ナイヨウ</t>
    </rPh>
    <rPh sb="30" eb="32">
      <t>ミテイ</t>
    </rPh>
    <rPh sb="34" eb="35">
      <t>モウ</t>
    </rPh>
    <rPh sb="37" eb="40">
      <t>カノウセイ</t>
    </rPh>
    <phoneticPr fontId="1"/>
  </si>
  <si>
    <t>・締め切り数日後に「確認用ｴﾝﾄﾘｰﾘｽﾄ」をホームページにアップするので、必ずご確認ください。</t>
    <rPh sb="1" eb="2">
      <t>シ</t>
    </rPh>
    <rPh sb="3" eb="4">
      <t>キ</t>
    </rPh>
    <rPh sb="5" eb="8">
      <t>スウジツゴ</t>
    </rPh>
    <rPh sb="10" eb="13">
      <t>カクニンヨウ</t>
    </rPh>
    <rPh sb="38" eb="39">
      <t>カナラ</t>
    </rPh>
    <rPh sb="41" eb="43">
      <t>カクニン</t>
    </rPh>
    <phoneticPr fontId="1"/>
  </si>
  <si>
    <t>・その後ダイヤや、競技役員・生徒役員依頼などを添付した「確定プロ」をホームページにアップしますので、</t>
    <rPh sb="3" eb="4">
      <t>ゴ</t>
    </rPh>
    <rPh sb="9" eb="11">
      <t>キョウギ</t>
    </rPh>
    <rPh sb="11" eb="13">
      <t>ヤクイン</t>
    </rPh>
    <rPh sb="14" eb="16">
      <t>セイト</t>
    </rPh>
    <rPh sb="16" eb="18">
      <t>ヤクイン</t>
    </rPh>
    <rPh sb="18" eb="20">
      <t>イライ</t>
    </rPh>
    <rPh sb="23" eb="25">
      <t>テンプ</t>
    </rPh>
    <rPh sb="28" eb="30">
      <t>カクテイ</t>
    </rPh>
    <phoneticPr fontId="1"/>
  </si>
  <si>
    <t>・データファイルの処理用には数式、範囲指定をしていますので外されていますと再送をお願いします。</t>
    <rPh sb="9" eb="12">
      <t>ショリヨウ</t>
    </rPh>
    <rPh sb="14" eb="16">
      <t>スウシキ</t>
    </rPh>
    <rPh sb="17" eb="19">
      <t>ハンイ</t>
    </rPh>
    <rPh sb="19" eb="21">
      <t>シテイ</t>
    </rPh>
    <rPh sb="29" eb="30">
      <t>ハズ</t>
    </rPh>
    <rPh sb="37" eb="39">
      <t>サイソウ</t>
    </rPh>
    <rPh sb="41" eb="42">
      <t>ネガ</t>
    </rPh>
    <phoneticPr fontId="1"/>
  </si>
  <si>
    <t>③各校、各種目ごとの人数制限なし。リレーも同様にチーム数の制限なし。</t>
    <rPh sb="1" eb="3">
      <t>カクコウ</t>
    </rPh>
    <rPh sb="4" eb="7">
      <t>カクシュモク</t>
    </rPh>
    <rPh sb="10" eb="12">
      <t>ニンズウ</t>
    </rPh>
    <rPh sb="12" eb="14">
      <t>セイゲン</t>
    </rPh>
    <rPh sb="21" eb="23">
      <t>ドウヨウ</t>
    </rPh>
    <rPh sb="27" eb="28">
      <t>スウ</t>
    </rPh>
    <rPh sb="29" eb="31">
      <t>セイゲン</t>
    </rPh>
    <phoneticPr fontId="1"/>
  </si>
  <si>
    <t>・原則として中学校の教員、クラブチーム代表が引率をしてください。</t>
    <rPh sb="1" eb="3">
      <t>ゲンソク</t>
    </rPh>
    <rPh sb="6" eb="9">
      <t>チュウガッコウ</t>
    </rPh>
    <rPh sb="10" eb="12">
      <t>キョウイン</t>
    </rPh>
    <rPh sb="19" eb="21">
      <t>ダイヒョウ</t>
    </rPh>
    <rPh sb="22" eb="24">
      <t>インソツ</t>
    </rPh>
    <phoneticPr fontId="1"/>
  </si>
  <si>
    <t>・ナンバーカード（ゼッケン）は、中体連指定の３ケタの学校番号または大阪陸協番号をご使用ください。</t>
    <rPh sb="16" eb="19">
      <t>チュウタイレン</t>
    </rPh>
    <rPh sb="19" eb="21">
      <t>シテイ</t>
    </rPh>
    <rPh sb="26" eb="28">
      <t>ガッコウ</t>
    </rPh>
    <rPh sb="28" eb="30">
      <t>バンゴウ</t>
    </rPh>
    <rPh sb="33" eb="35">
      <t>オオサカ</t>
    </rPh>
    <rPh sb="35" eb="37">
      <t>リクキョウ</t>
    </rPh>
    <rPh sb="37" eb="39">
      <t>バンゴウ</t>
    </rPh>
    <rPh sb="41" eb="43">
      <t>シヨウ</t>
    </rPh>
    <phoneticPr fontId="1"/>
  </si>
  <si>
    <t>・ご不明な点がありましたら、メールで宮原先生までご連絡ください。（学校への電話での問い合わせはしないでください）</t>
    <rPh sb="2" eb="4">
      <t>フメイ</t>
    </rPh>
    <rPh sb="5" eb="6">
      <t>テン</t>
    </rPh>
    <rPh sb="18" eb="20">
      <t>ミヤハラ</t>
    </rPh>
    <rPh sb="20" eb="22">
      <t>センセイ</t>
    </rPh>
    <rPh sb="33" eb="35">
      <t>ガッコウ</t>
    </rPh>
    <rPh sb="37" eb="39">
      <t>デンワ</t>
    </rPh>
    <rPh sb="41" eb="42">
      <t>ト</t>
    </rPh>
    <rPh sb="43" eb="44">
      <t>ア</t>
    </rPh>
    <phoneticPr fontId="1"/>
  </si>
  <si>
    <t>　大会までに陸連登録は必ず済ませておいてください。</t>
    <rPh sb="1" eb="3">
      <t>タイカイ</t>
    </rPh>
    <rPh sb="6" eb="8">
      <t>リクレン</t>
    </rPh>
    <rPh sb="8" eb="10">
      <t>トウロク</t>
    </rPh>
    <rPh sb="11" eb="12">
      <t>カナラ</t>
    </rPh>
    <rPh sb="13" eb="14">
      <t>ス</t>
    </rPh>
    <phoneticPr fontId="17"/>
  </si>
  <si>
    <t>・保護者入場に関しましては、事前に用紙を渡していただけるようにお願いします。</t>
    <rPh sb="1" eb="4">
      <t>ホゴシャ</t>
    </rPh>
    <rPh sb="4" eb="6">
      <t>ニュウジョウ</t>
    </rPh>
    <rPh sb="7" eb="8">
      <t>カン</t>
    </rPh>
    <rPh sb="14" eb="16">
      <t>ジゼン</t>
    </rPh>
    <rPh sb="17" eb="19">
      <t>ヨウシ</t>
    </rPh>
    <rPh sb="20" eb="21">
      <t>ワタ</t>
    </rPh>
    <rPh sb="32" eb="33">
      <t>ネガ</t>
    </rPh>
    <phoneticPr fontId="1"/>
  </si>
  <si>
    <t>110mH</t>
    <phoneticPr fontId="1"/>
  </si>
  <si>
    <t>100mH</t>
    <phoneticPr fontId="1"/>
  </si>
  <si>
    <r>
      <rPr>
        <b/>
        <sz val="14"/>
        <rFont val="ＭＳ 明朝"/>
        <family val="1"/>
        <charset val="128"/>
      </rPr>
      <t>2024年度</t>
    </r>
    <r>
      <rPr>
        <b/>
        <sz val="16"/>
        <rFont val="ＭＳ 明朝"/>
        <family val="1"/>
        <charset val="128"/>
      </rPr>
      <t xml:space="preserve"> 豊中市陸協</t>
    </r>
    <phoneticPr fontId="1"/>
  </si>
  <si>
    <t>2024年</t>
    <rPh sb="4" eb="5">
      <t>ネン</t>
    </rPh>
    <phoneticPr fontId="1"/>
  </si>
  <si>
    <t>中止</t>
    <rPh sb="0" eb="2">
      <t>チュウシ</t>
    </rPh>
    <phoneticPr fontId="17"/>
  </si>
  <si>
    <t>中止</t>
    <rPh sb="0" eb="1">
      <t>チュウシ</t>
    </rPh>
    <phoneticPr fontId="17"/>
  </si>
  <si>
    <t xml:space="preserve"> 5月26日（日）</t>
    <rPh sb="2" eb="3">
      <t>ガツ</t>
    </rPh>
    <rPh sb="5" eb="6">
      <t>ニチ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</si>
</sst>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16"/>
      <color indexed="8"/>
      <name val="ＭＳ 明朝"/>
      <family val="1"/>
      <charset val="128"/>
    </font>
    <font>
      <u/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u val="double"/>
      <sz val="16"/>
      <color indexed="8"/>
      <name val="ＭＳ 明朝"/>
      <family val="1"/>
      <charset val="128"/>
    </font>
    <font>
      <b/>
      <sz val="16"/>
      <color indexed="10"/>
      <name val="ＭＳ 明朝"/>
      <family val="1"/>
      <charset val="128"/>
    </font>
    <font>
      <sz val="16"/>
      <color indexed="10"/>
      <name val="ＭＳ 明朝"/>
      <family val="1"/>
      <charset val="128"/>
    </font>
    <font>
      <u/>
      <sz val="16"/>
      <color indexed="10"/>
      <name val="ＭＳ 明朝"/>
      <family val="1"/>
      <charset val="128"/>
    </font>
    <font>
      <b/>
      <u/>
      <sz val="16"/>
      <color indexed="8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b/>
      <sz val="16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sz val="18"/>
      <color theme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gray125">
        <bgColor theme="9" tint="0.59996337778862885"/>
      </patternFill>
    </fill>
    <fill>
      <patternFill patternType="gray125">
        <bgColor theme="8" tint="0.59996337778862885"/>
      </patternFill>
    </fill>
    <fill>
      <patternFill patternType="gray125">
        <bgColor rgb="FFFFFF66"/>
      </patternFill>
    </fill>
    <fill>
      <patternFill patternType="solid">
        <fgColor theme="9" tint="0.59996337778862885"/>
        <bgColor rgb="FF66FF33"/>
      </patternFill>
    </fill>
  </fills>
  <borders count="1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2" fillId="0" borderId="0"/>
  </cellStyleXfs>
  <cellXfs count="448">
    <xf numFmtId="0" fontId="0" fillId="0" borderId="0" xfId="0">
      <alignment vertical="center"/>
    </xf>
    <xf numFmtId="0" fontId="4" fillId="0" borderId="0" xfId="3" applyFont="1" applyAlignment="1" applyProtection="1">
      <alignment horizontal="center" vertical="center"/>
      <protection locked="0"/>
    </xf>
    <xf numFmtId="0" fontId="5" fillId="0" borderId="0" xfId="3" applyFont="1" applyAlignment="1" applyProtection="1">
      <alignment horizontal="center" vertical="center"/>
      <protection locked="0"/>
    </xf>
    <xf numFmtId="0" fontId="5" fillId="0" borderId="0" xfId="3" applyFont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horizontal="right" vertical="center"/>
    </xf>
    <xf numFmtId="0" fontId="7" fillId="0" borderId="2" xfId="3" applyFont="1" applyBorder="1" applyAlignment="1" applyProtection="1">
      <alignment horizontal="center" vertical="center"/>
      <protection locked="0"/>
    </xf>
    <xf numFmtId="0" fontId="7" fillId="0" borderId="2" xfId="3" applyFont="1" applyBorder="1" applyAlignment="1" applyProtection="1">
      <alignment vertical="center"/>
      <protection locked="0"/>
    </xf>
    <xf numFmtId="0" fontId="7" fillId="0" borderId="3" xfId="3" quotePrefix="1" applyFont="1" applyBorder="1" applyAlignment="1" applyProtection="1">
      <alignment vertical="center"/>
      <protection locked="0"/>
    </xf>
    <xf numFmtId="0" fontId="7" fillId="0" borderId="6" xfId="3" quotePrefix="1" applyFont="1" applyBorder="1" applyAlignment="1" applyProtection="1">
      <alignment vertical="center"/>
      <protection locked="0"/>
    </xf>
    <xf numFmtId="0" fontId="7" fillId="0" borderId="1" xfId="3" applyFont="1" applyBorder="1" applyAlignment="1" applyProtection="1">
      <alignment horizontal="center" vertical="center"/>
      <protection locked="0"/>
    </xf>
    <xf numFmtId="0" fontId="7" fillId="0" borderId="1" xfId="3" applyFont="1" applyBorder="1" applyAlignment="1" applyProtection="1">
      <alignment vertical="center"/>
      <protection locked="0"/>
    </xf>
    <xf numFmtId="0" fontId="7" fillId="0" borderId="8" xfId="3" applyFont="1" applyBorder="1" applyAlignment="1" applyProtection="1">
      <alignment vertical="center"/>
      <protection locked="0"/>
    </xf>
    <xf numFmtId="0" fontId="7" fillId="0" borderId="9" xfId="3" applyFont="1" applyBorder="1" applyAlignment="1" applyProtection="1">
      <alignment vertical="center"/>
      <protection locked="0"/>
    </xf>
    <xf numFmtId="0" fontId="7" fillId="0" borderId="10" xfId="3" applyFont="1" applyBorder="1" applyAlignment="1" applyProtection="1">
      <alignment vertical="center"/>
      <protection locked="0"/>
    </xf>
    <xf numFmtId="0" fontId="7" fillId="0" borderId="11" xfId="3" applyFont="1" applyBorder="1" applyAlignment="1" applyProtection="1">
      <alignment vertical="center"/>
      <protection locked="0"/>
    </xf>
    <xf numFmtId="0" fontId="7" fillId="0" borderId="12" xfId="3" applyFont="1" applyBorder="1" applyAlignment="1" applyProtection="1">
      <alignment vertical="center"/>
      <protection locked="0"/>
    </xf>
    <xf numFmtId="0" fontId="3" fillId="0" borderId="0" xfId="3" applyFont="1" applyAlignment="1" applyProtection="1">
      <alignment horizontal="center" vertical="center"/>
      <protection locked="0"/>
    </xf>
    <xf numFmtId="0" fontId="5" fillId="0" borderId="1" xfId="3" applyFont="1" applyBorder="1" applyAlignment="1">
      <alignment vertical="center"/>
    </xf>
    <xf numFmtId="0" fontId="5" fillId="2" borderId="1" xfId="3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3" applyFont="1" applyBorder="1" applyAlignment="1">
      <alignment horizontal="center" vertical="center"/>
    </xf>
    <xf numFmtId="0" fontId="12" fillId="0" borderId="13" xfId="3" applyFont="1" applyBorder="1" applyAlignment="1" applyProtection="1">
      <alignment horizontal="center" vertical="center"/>
      <protection locked="0"/>
    </xf>
    <xf numFmtId="0" fontId="32" fillId="0" borderId="14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15" xfId="0" applyFont="1" applyBorder="1" applyAlignment="1">
      <alignment horizontal="center" vertical="center" shrinkToFit="1"/>
    </xf>
    <xf numFmtId="0" fontId="33" fillId="0" borderId="16" xfId="0" applyFont="1" applyBorder="1" applyAlignment="1">
      <alignment horizontal="center" vertical="center" shrinkToFit="1"/>
    </xf>
    <xf numFmtId="0" fontId="33" fillId="0" borderId="17" xfId="0" applyFont="1" applyBorder="1" applyAlignment="1">
      <alignment horizontal="center" vertical="center" shrinkToFit="1"/>
    </xf>
    <xf numFmtId="0" fontId="15" fillId="3" borderId="14" xfId="0" applyFont="1" applyFill="1" applyBorder="1" applyAlignment="1" applyProtection="1">
      <alignment horizontal="center" vertical="center" shrinkToFit="1"/>
      <protection locked="0"/>
    </xf>
    <xf numFmtId="0" fontId="15" fillId="3" borderId="3" xfId="0" applyFont="1" applyFill="1" applyBorder="1" applyAlignment="1" applyProtection="1">
      <alignment horizontal="center" vertical="center" shrinkToFit="1"/>
      <protection locked="0"/>
    </xf>
    <xf numFmtId="0" fontId="15" fillId="4" borderId="2" xfId="0" applyFont="1" applyFill="1" applyBorder="1" applyAlignment="1" applyProtection="1">
      <alignment horizontal="center" vertical="center" shrinkToFit="1"/>
      <protection locked="0"/>
    </xf>
    <xf numFmtId="0" fontId="15" fillId="3" borderId="2" xfId="0" applyFont="1" applyFill="1" applyBorder="1" applyAlignment="1" applyProtection="1">
      <alignment horizontal="center" vertical="center" shrinkToFit="1"/>
      <protection locked="0"/>
    </xf>
    <xf numFmtId="0" fontId="15" fillId="4" borderId="4" xfId="0" applyFont="1" applyFill="1" applyBorder="1" applyAlignment="1" applyProtection="1">
      <alignment horizontal="center" vertical="center" shrinkToFit="1"/>
      <protection locked="0"/>
    </xf>
    <xf numFmtId="0" fontId="15" fillId="4" borderId="1" xfId="0" applyFont="1" applyFill="1" applyBorder="1" applyAlignment="1" applyProtection="1">
      <alignment horizontal="center" vertical="center" shrinkToFit="1"/>
      <protection locked="0"/>
    </xf>
    <xf numFmtId="0" fontId="15" fillId="3" borderId="1" xfId="0" applyFont="1" applyFill="1" applyBorder="1" applyAlignment="1" applyProtection="1">
      <alignment horizontal="center" vertical="center" shrinkToFit="1"/>
      <protection locked="0"/>
    </xf>
    <xf numFmtId="0" fontId="15" fillId="4" borderId="18" xfId="0" applyFont="1" applyFill="1" applyBorder="1" applyAlignment="1" applyProtection="1">
      <alignment horizontal="center" vertical="center" shrinkToFit="1"/>
      <protection locked="0"/>
    </xf>
    <xf numFmtId="0" fontId="15" fillId="3" borderId="8" xfId="0" applyFont="1" applyFill="1" applyBorder="1" applyAlignment="1" applyProtection="1">
      <alignment horizontal="center" vertical="center" shrinkToFit="1"/>
      <protection locked="0"/>
    </xf>
    <xf numFmtId="0" fontId="15" fillId="3" borderId="11" xfId="0" applyFont="1" applyFill="1" applyBorder="1" applyAlignment="1" applyProtection="1">
      <alignment horizontal="center" vertical="center" shrinkToFit="1"/>
      <protection locked="0"/>
    </xf>
    <xf numFmtId="0" fontId="15" fillId="4" borderId="10" xfId="0" applyFont="1" applyFill="1" applyBorder="1" applyAlignment="1" applyProtection="1">
      <alignment horizontal="center" vertical="center" shrinkToFit="1"/>
      <protection locked="0"/>
    </xf>
    <xf numFmtId="0" fontId="15" fillId="3" borderId="10" xfId="0" applyFont="1" applyFill="1" applyBorder="1" applyAlignment="1" applyProtection="1">
      <alignment horizontal="center" vertical="center" shrinkToFit="1"/>
      <protection locked="0"/>
    </xf>
    <xf numFmtId="0" fontId="15" fillId="4" borderId="19" xfId="0" applyFont="1" applyFill="1" applyBorder="1" applyAlignment="1" applyProtection="1">
      <alignment horizontal="center" vertical="center" shrinkToFit="1"/>
      <protection locked="0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36" fillId="0" borderId="20" xfId="0" applyFont="1" applyBorder="1" applyAlignment="1">
      <alignment horizontal="center" vertical="center"/>
    </xf>
    <xf numFmtId="0" fontId="37" fillId="0" borderId="21" xfId="0" quotePrefix="1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9" fillId="0" borderId="22" xfId="0" quotePrefix="1" applyFont="1" applyBorder="1" applyAlignment="1">
      <alignment horizontal="center" vertical="center"/>
    </xf>
    <xf numFmtId="0" fontId="38" fillId="0" borderId="22" xfId="0" quotePrefix="1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38" fillId="5" borderId="21" xfId="0" applyFont="1" applyFill="1" applyBorder="1" applyAlignment="1">
      <alignment horizontal="center" vertical="center"/>
    </xf>
    <xf numFmtId="0" fontId="38" fillId="5" borderId="24" xfId="0" applyFont="1" applyFill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38" fillId="6" borderId="24" xfId="0" applyFont="1" applyFill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0" fillId="1" borderId="8" xfId="0" applyFill="1" applyBorder="1">
      <alignment vertical="center"/>
    </xf>
    <xf numFmtId="0" fontId="38" fillId="1" borderId="1" xfId="0" applyFont="1" applyFill="1" applyBorder="1" applyAlignment="1">
      <alignment horizontal="center" vertical="center"/>
    </xf>
    <xf numFmtId="0" fontId="40" fillId="1" borderId="1" xfId="0" applyFont="1" applyFill="1" applyBorder="1" applyAlignment="1">
      <alignment horizontal="center" vertical="center"/>
    </xf>
    <xf numFmtId="0" fontId="38" fillId="5" borderId="26" xfId="0" applyFont="1" applyFill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8" fillId="5" borderId="27" xfId="0" applyFont="1" applyFill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42" fillId="0" borderId="31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0" fontId="43" fillId="0" borderId="38" xfId="0" applyFont="1" applyBorder="1">
      <alignment vertical="center"/>
    </xf>
    <xf numFmtId="0" fontId="42" fillId="0" borderId="0" xfId="0" applyFont="1" applyAlignment="1">
      <alignment horizontal="center"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20" fillId="0" borderId="0" xfId="0" applyFont="1">
      <alignment vertical="center"/>
    </xf>
    <xf numFmtId="0" fontId="47" fillId="0" borderId="0" xfId="0" applyFont="1">
      <alignment vertical="center"/>
    </xf>
    <xf numFmtId="0" fontId="19" fillId="0" borderId="0" xfId="0" applyFont="1">
      <alignment vertical="center"/>
    </xf>
    <xf numFmtId="0" fontId="47" fillId="0" borderId="0" xfId="0" applyFont="1" applyAlignment="1">
      <alignment horizontal="right" vertical="center"/>
    </xf>
    <xf numFmtId="0" fontId="48" fillId="0" borderId="0" xfId="0" applyFont="1">
      <alignment vertical="center"/>
    </xf>
    <xf numFmtId="0" fontId="5" fillId="0" borderId="46" xfId="3" applyFont="1" applyBorder="1" applyAlignment="1" applyProtection="1">
      <alignment horizontal="center" vertical="center"/>
      <protection locked="0"/>
    </xf>
    <xf numFmtId="0" fontId="7" fillId="0" borderId="2" xfId="3" applyFont="1" applyBorder="1" applyAlignment="1">
      <alignment vertical="center"/>
    </xf>
    <xf numFmtId="0" fontId="7" fillId="0" borderId="10" xfId="3" applyFont="1" applyBorder="1" applyAlignment="1">
      <alignment vertical="center"/>
    </xf>
    <xf numFmtId="0" fontId="7" fillId="0" borderId="2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2" fillId="0" borderId="0" xfId="3" applyAlignment="1">
      <alignment vertical="center"/>
    </xf>
    <xf numFmtId="0" fontId="7" fillId="0" borderId="0" xfId="3" applyFont="1" applyAlignment="1">
      <alignment horizontal="center" vertical="center"/>
    </xf>
    <xf numFmtId="0" fontId="0" fillId="7" borderId="0" xfId="0" applyFill="1">
      <alignment vertical="center"/>
    </xf>
    <xf numFmtId="0" fontId="5" fillId="0" borderId="0" xfId="3" applyFont="1" applyAlignment="1">
      <alignment horizontal="left" vertical="center"/>
    </xf>
    <xf numFmtId="0" fontId="5" fillId="7" borderId="15" xfId="3" applyFont="1" applyFill="1" applyBorder="1" applyAlignment="1">
      <alignment horizontal="center" vertical="center"/>
    </xf>
    <xf numFmtId="0" fontId="5" fillId="7" borderId="13" xfId="3" applyFont="1" applyFill="1" applyBorder="1" applyAlignment="1">
      <alignment horizontal="center" vertical="center"/>
    </xf>
    <xf numFmtId="0" fontId="5" fillId="7" borderId="17" xfId="3" applyFont="1" applyFill="1" applyBorder="1" applyAlignment="1">
      <alignment horizontal="left" vertical="center"/>
    </xf>
    <xf numFmtId="0" fontId="7" fillId="7" borderId="8" xfId="3" applyFont="1" applyFill="1" applyBorder="1" applyAlignment="1">
      <alignment horizontal="right" vertical="center"/>
    </xf>
    <xf numFmtId="0" fontId="7" fillId="7" borderId="47" xfId="3" applyFont="1" applyFill="1" applyBorder="1" applyAlignment="1">
      <alignment horizontal="right" vertical="center"/>
    </xf>
    <xf numFmtId="0" fontId="7" fillId="7" borderId="18" xfId="3" applyFont="1" applyFill="1" applyBorder="1" applyAlignment="1">
      <alignment horizontal="center" vertical="center"/>
    </xf>
    <xf numFmtId="0" fontId="33" fillId="0" borderId="0" xfId="0" applyFont="1">
      <alignment vertical="center"/>
    </xf>
    <xf numFmtId="0" fontId="7" fillId="7" borderId="11" xfId="3" applyFont="1" applyFill="1" applyBorder="1" applyAlignment="1">
      <alignment horizontal="right" vertical="center"/>
    </xf>
    <xf numFmtId="0" fontId="7" fillId="7" borderId="48" xfId="3" applyFont="1" applyFill="1" applyBorder="1" applyAlignment="1">
      <alignment horizontal="right" vertical="center"/>
    </xf>
    <xf numFmtId="0" fontId="7" fillId="7" borderId="19" xfId="3" applyFont="1" applyFill="1" applyBorder="1" applyAlignment="1">
      <alignment horizontal="center" vertical="center"/>
    </xf>
    <xf numFmtId="0" fontId="5" fillId="0" borderId="15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5" fillId="0" borderId="17" xfId="3" applyFont="1" applyBorder="1" applyAlignment="1">
      <alignment horizontal="left" vertical="center"/>
    </xf>
    <xf numFmtId="0" fontId="7" fillId="0" borderId="8" xfId="3" applyFont="1" applyBorder="1" applyAlignment="1">
      <alignment horizontal="right" vertical="center"/>
    </xf>
    <xf numFmtId="0" fontId="7" fillId="0" borderId="47" xfId="3" applyFont="1" applyBorder="1" applyAlignment="1">
      <alignment horizontal="right" vertical="center"/>
    </xf>
    <xf numFmtId="0" fontId="7" fillId="0" borderId="18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3" applyAlignment="1">
      <alignment horizontal="center" vertical="center"/>
    </xf>
    <xf numFmtId="0" fontId="5" fillId="0" borderId="0" xfId="3" applyFont="1" applyAlignment="1">
      <alignment vertical="center"/>
    </xf>
    <xf numFmtId="0" fontId="2" fillId="0" borderId="1" xfId="3" applyBorder="1" applyAlignment="1">
      <alignment horizontal="center" vertical="center"/>
    </xf>
    <xf numFmtId="0" fontId="7" fillId="0" borderId="8" xfId="3" applyFont="1" applyBorder="1" applyAlignment="1">
      <alignment vertical="center"/>
    </xf>
    <xf numFmtId="0" fontId="7" fillId="0" borderId="49" xfId="3" applyFont="1" applyBorder="1" applyAlignment="1">
      <alignment vertical="center"/>
    </xf>
    <xf numFmtId="0" fontId="7" fillId="0" borderId="50" xfId="3" applyFont="1" applyBorder="1" applyAlignment="1">
      <alignment vertical="center"/>
    </xf>
    <xf numFmtId="0" fontId="7" fillId="0" borderId="3" xfId="3" applyFont="1" applyBorder="1" applyAlignment="1">
      <alignment horizontal="right" vertical="center"/>
    </xf>
    <xf numFmtId="0" fontId="7" fillId="0" borderId="3" xfId="3" applyFont="1" applyBorder="1" applyAlignment="1">
      <alignment vertical="center"/>
    </xf>
    <xf numFmtId="0" fontId="7" fillId="0" borderId="51" xfId="3" applyFont="1" applyBorder="1" applyAlignment="1">
      <alignment vertical="center"/>
    </xf>
    <xf numFmtId="0" fontId="7" fillId="0" borderId="52" xfId="3" applyFont="1" applyBorder="1" applyAlignment="1">
      <alignment horizontal="center" vertical="center"/>
    </xf>
    <xf numFmtId="0" fontId="5" fillId="0" borderId="53" xfId="3" applyFont="1" applyBorder="1" applyAlignment="1">
      <alignment vertical="center"/>
    </xf>
    <xf numFmtId="0" fontId="7" fillId="0" borderId="54" xfId="3" applyFont="1" applyBorder="1" applyAlignment="1">
      <alignment vertical="center"/>
    </xf>
    <xf numFmtId="0" fontId="7" fillId="0" borderId="55" xfId="3" applyFont="1" applyBorder="1" applyAlignment="1">
      <alignment horizontal="center" vertical="center"/>
    </xf>
    <xf numFmtId="0" fontId="5" fillId="0" borderId="50" xfId="3" applyFont="1" applyBorder="1" applyAlignment="1">
      <alignment vertical="center"/>
    </xf>
    <xf numFmtId="0" fontId="7" fillId="0" borderId="50" xfId="3" applyFont="1" applyBorder="1" applyAlignment="1">
      <alignment horizontal="center" vertical="center"/>
    </xf>
    <xf numFmtId="0" fontId="5" fillId="0" borderId="46" xfId="3" applyFont="1" applyBorder="1" applyAlignment="1">
      <alignment vertical="center"/>
    </xf>
    <xf numFmtId="0" fontId="7" fillId="0" borderId="19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5" fillId="0" borderId="56" xfId="3" applyFont="1" applyBorder="1" applyAlignment="1">
      <alignment vertical="center"/>
    </xf>
    <xf numFmtId="0" fontId="5" fillId="0" borderId="56" xfId="3" applyFont="1" applyBorder="1" applyAlignment="1">
      <alignment horizontal="center" vertical="center"/>
    </xf>
    <xf numFmtId="0" fontId="5" fillId="0" borderId="19" xfId="3" applyFont="1" applyBorder="1" applyAlignment="1">
      <alignment vertical="center"/>
    </xf>
    <xf numFmtId="0" fontId="2" fillId="0" borderId="57" xfId="3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12" fillId="0" borderId="58" xfId="3" applyFont="1" applyBorder="1" applyAlignment="1" applyProtection="1">
      <alignment vertical="center"/>
      <protection locked="0"/>
    </xf>
    <xf numFmtId="0" fontId="10" fillId="0" borderId="59" xfId="3" applyFont="1" applyBorder="1" applyAlignment="1" applyProtection="1">
      <alignment vertical="center"/>
      <protection locked="0"/>
    </xf>
    <xf numFmtId="0" fontId="2" fillId="0" borderId="0" xfId="3" applyAlignment="1" applyProtection="1">
      <alignment vertical="center"/>
      <protection locked="0"/>
    </xf>
    <xf numFmtId="0" fontId="11" fillId="0" borderId="60" xfId="3" applyFont="1" applyBorder="1" applyAlignment="1" applyProtection="1">
      <alignment horizontal="center" vertical="center"/>
      <protection locked="0"/>
    </xf>
    <xf numFmtId="0" fontId="41" fillId="0" borderId="61" xfId="0" applyFont="1" applyBorder="1" applyAlignment="1" applyProtection="1">
      <alignment horizontal="center" vertical="center"/>
      <protection locked="0"/>
    </xf>
    <xf numFmtId="0" fontId="16" fillId="0" borderId="0" xfId="3" applyFont="1" applyAlignment="1" applyProtection="1">
      <alignment horizontal="left" vertical="center"/>
      <protection locked="0"/>
    </xf>
    <xf numFmtId="0" fontId="4" fillId="0" borderId="62" xfId="3" applyFont="1" applyBorder="1" applyAlignment="1" applyProtection="1">
      <alignment horizontal="center" vertical="center"/>
      <protection locked="0"/>
    </xf>
    <xf numFmtId="0" fontId="5" fillId="0" borderId="63" xfId="3" applyFont="1" applyBorder="1" applyAlignment="1" applyProtection="1">
      <alignment horizontal="right" vertical="center"/>
      <protection locked="0"/>
    </xf>
    <xf numFmtId="0" fontId="4" fillId="0" borderId="64" xfId="3" applyFont="1" applyBorder="1" applyAlignment="1" applyProtection="1">
      <alignment horizontal="center" vertical="center"/>
      <protection locked="0"/>
    </xf>
    <xf numFmtId="0" fontId="5" fillId="0" borderId="9" xfId="3" applyFont="1" applyBorder="1" applyAlignment="1" applyProtection="1">
      <alignment horizontal="right" vertical="center"/>
      <protection locked="0"/>
    </xf>
    <xf numFmtId="0" fontId="5" fillId="0" borderId="64" xfId="3" applyFont="1" applyBorder="1" applyAlignment="1" applyProtection="1">
      <alignment horizontal="center" vertical="center"/>
      <protection locked="0"/>
    </xf>
    <xf numFmtId="0" fontId="5" fillId="0" borderId="65" xfId="3" applyFont="1" applyBorder="1" applyAlignment="1" applyProtection="1">
      <alignment horizontal="center" vertical="center"/>
      <protection locked="0"/>
    </xf>
    <xf numFmtId="0" fontId="5" fillId="0" borderId="66" xfId="3" applyFont="1" applyBorder="1" applyAlignment="1" applyProtection="1">
      <alignment horizontal="center" vertical="center"/>
      <protection locked="0"/>
    </xf>
    <xf numFmtId="0" fontId="0" fillId="0" borderId="66" xfId="0" applyBorder="1" applyProtection="1">
      <alignment vertical="center"/>
      <protection locked="0"/>
    </xf>
    <xf numFmtId="0" fontId="5" fillId="0" borderId="48" xfId="3" applyFont="1" applyBorder="1" applyAlignment="1" applyProtection="1">
      <alignment horizontal="right" vertical="center"/>
      <protection locked="0"/>
    </xf>
    <xf numFmtId="0" fontId="5" fillId="0" borderId="48" xfId="3" applyFont="1" applyBorder="1" applyAlignment="1" applyProtection="1">
      <alignment vertical="center"/>
      <protection locked="0"/>
    </xf>
    <xf numFmtId="0" fontId="5" fillId="0" borderId="12" xfId="3" applyFont="1" applyBorder="1" applyAlignment="1" applyProtection="1">
      <alignment vertical="center"/>
      <protection locked="0"/>
    </xf>
    <xf numFmtId="0" fontId="4" fillId="0" borderId="0" xfId="3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2" borderId="11" xfId="3" applyFont="1" applyFill="1" applyBorder="1" applyAlignment="1" applyProtection="1">
      <alignment horizontal="center" vertical="center" wrapText="1"/>
      <protection locked="0"/>
    </xf>
    <xf numFmtId="0" fontId="7" fillId="2" borderId="10" xfId="3" applyFont="1" applyFill="1" applyBorder="1" applyAlignment="1" applyProtection="1">
      <alignment horizontal="center" vertical="center" wrapText="1"/>
      <protection locked="0"/>
    </xf>
    <xf numFmtId="0" fontId="5" fillId="2" borderId="12" xfId="3" applyFont="1" applyFill="1" applyBorder="1" applyAlignment="1" applyProtection="1">
      <alignment horizontal="center" vertical="center"/>
      <protection locked="0"/>
    </xf>
    <xf numFmtId="0" fontId="5" fillId="2" borderId="10" xfId="3" applyFont="1" applyFill="1" applyBorder="1" applyAlignment="1" applyProtection="1">
      <alignment horizontal="center" vertical="center"/>
      <protection locked="0"/>
    </xf>
    <xf numFmtId="0" fontId="2" fillId="0" borderId="1" xfId="3" applyBorder="1" applyAlignment="1" applyProtection="1">
      <alignment horizontal="center" vertical="center"/>
      <protection locked="0"/>
    </xf>
    <xf numFmtId="0" fontId="7" fillId="0" borderId="0" xfId="3" applyFont="1" applyAlignment="1" applyProtection="1">
      <alignment vertical="center"/>
      <protection locked="0"/>
    </xf>
    <xf numFmtId="0" fontId="7" fillId="0" borderId="0" xfId="3" applyFont="1" applyAlignment="1" applyProtection="1">
      <alignment horizontal="center" vertical="center"/>
      <protection locked="0"/>
    </xf>
    <xf numFmtId="0" fontId="36" fillId="8" borderId="67" xfId="0" applyFont="1" applyFill="1" applyBorder="1" applyAlignment="1">
      <alignment horizontal="center" vertical="center"/>
    </xf>
    <xf numFmtId="0" fontId="37" fillId="8" borderId="68" xfId="0" quotePrefix="1" applyFont="1" applyFill="1" applyBorder="1" applyAlignment="1">
      <alignment horizontal="center" vertical="center"/>
    </xf>
    <xf numFmtId="0" fontId="38" fillId="8" borderId="69" xfId="0" quotePrefix="1" applyFont="1" applyFill="1" applyBorder="1" applyAlignment="1">
      <alignment horizontal="center" vertical="center"/>
    </xf>
    <xf numFmtId="0" fontId="41" fillId="8" borderId="70" xfId="0" applyFont="1" applyFill="1" applyBorder="1" applyAlignment="1">
      <alignment horizontal="center" vertical="center"/>
    </xf>
    <xf numFmtId="0" fontId="49" fillId="8" borderId="71" xfId="0" applyFont="1" applyFill="1" applyBorder="1" applyAlignment="1">
      <alignment horizontal="center" vertical="center"/>
    </xf>
    <xf numFmtId="0" fontId="50" fillId="0" borderId="5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2" fillId="9" borderId="72" xfId="3" applyFont="1" applyFill="1" applyBorder="1" applyAlignment="1" applyProtection="1">
      <alignment horizontal="center" vertical="center"/>
      <protection locked="0"/>
    </xf>
    <xf numFmtId="0" fontId="12" fillId="9" borderId="13" xfId="3" applyFont="1" applyFill="1" applyBorder="1" applyAlignment="1" applyProtection="1">
      <alignment horizontal="center" vertical="center"/>
      <protection locked="0"/>
    </xf>
    <xf numFmtId="0" fontId="41" fillId="9" borderId="13" xfId="0" applyFont="1" applyFill="1" applyBorder="1" applyAlignment="1" applyProtection="1">
      <alignment horizontal="center" vertical="center"/>
      <protection locked="0"/>
    </xf>
    <xf numFmtId="0" fontId="5" fillId="9" borderId="73" xfId="3" applyFont="1" applyFill="1" applyBorder="1" applyAlignment="1" applyProtection="1">
      <alignment horizontal="right" vertical="center"/>
      <protection locked="0"/>
    </xf>
    <xf numFmtId="0" fontId="5" fillId="9" borderId="74" xfId="3" applyFont="1" applyFill="1" applyBorder="1" applyAlignment="1" applyProtection="1">
      <alignment horizontal="right" vertical="center"/>
      <protection locked="0"/>
    </xf>
    <xf numFmtId="0" fontId="5" fillId="9" borderId="75" xfId="3" applyFont="1" applyFill="1" applyBorder="1" applyAlignment="1" applyProtection="1">
      <alignment horizontal="right" vertical="center"/>
      <protection locked="0"/>
    </xf>
    <xf numFmtId="0" fontId="5" fillId="9" borderId="76" xfId="3" applyFont="1" applyFill="1" applyBorder="1" applyAlignment="1" applyProtection="1">
      <alignment horizontal="right" vertical="center"/>
      <protection locked="0"/>
    </xf>
    <xf numFmtId="0" fontId="5" fillId="9" borderId="77" xfId="3" applyFont="1" applyFill="1" applyBorder="1" applyAlignment="1" applyProtection="1">
      <alignment horizontal="center" vertical="center"/>
      <protection locked="0"/>
    </xf>
    <xf numFmtId="0" fontId="7" fillId="9" borderId="78" xfId="3" applyFont="1" applyFill="1" applyBorder="1" applyAlignment="1" applyProtection="1">
      <alignment horizontal="center" vertical="center"/>
      <protection locked="0"/>
    </xf>
    <xf numFmtId="0" fontId="7" fillId="9" borderId="5" xfId="3" applyFont="1" applyFill="1" applyBorder="1" applyAlignment="1" applyProtection="1">
      <alignment vertical="center"/>
      <protection locked="0"/>
    </xf>
    <xf numFmtId="0" fontId="7" fillId="9" borderId="79" xfId="3" applyFont="1" applyFill="1" applyBorder="1" applyAlignment="1" applyProtection="1">
      <alignment vertical="center"/>
      <protection locked="0"/>
    </xf>
    <xf numFmtId="0" fontId="7" fillId="9" borderId="78" xfId="3" applyFont="1" applyFill="1" applyBorder="1" applyAlignment="1" applyProtection="1">
      <alignment vertical="center"/>
      <protection locked="0"/>
    </xf>
    <xf numFmtId="0" fontId="5" fillId="9" borderId="78" xfId="3" applyFont="1" applyFill="1" applyBorder="1" applyAlignment="1" applyProtection="1">
      <alignment horizontal="center" vertical="center"/>
      <protection locked="0"/>
    </xf>
    <xf numFmtId="0" fontId="7" fillId="10" borderId="10" xfId="3" applyFont="1" applyFill="1" applyBorder="1" applyAlignment="1" applyProtection="1">
      <alignment horizontal="center" vertical="center" wrapText="1"/>
      <protection locked="0"/>
    </xf>
    <xf numFmtId="0" fontId="7" fillId="10" borderId="19" xfId="3" applyFont="1" applyFill="1" applyBorder="1" applyAlignment="1" applyProtection="1">
      <alignment horizontal="center" vertical="center" wrapText="1"/>
      <protection locked="0"/>
    </xf>
    <xf numFmtId="0" fontId="7" fillId="10" borderId="2" xfId="3" applyFont="1" applyFill="1" applyBorder="1" applyAlignment="1" applyProtection="1">
      <alignment vertical="center"/>
      <protection locked="0"/>
    </xf>
    <xf numFmtId="0" fontId="7" fillId="10" borderId="4" xfId="3" applyFont="1" applyFill="1" applyBorder="1" applyAlignment="1" applyProtection="1">
      <alignment vertical="center"/>
      <protection locked="0"/>
    </xf>
    <xf numFmtId="0" fontId="7" fillId="10" borderId="1" xfId="3" applyFont="1" applyFill="1" applyBorder="1" applyAlignment="1" applyProtection="1">
      <alignment vertical="center"/>
      <protection locked="0"/>
    </xf>
    <xf numFmtId="0" fontId="7" fillId="10" borderId="18" xfId="3" applyFont="1" applyFill="1" applyBorder="1" applyAlignment="1" applyProtection="1">
      <alignment vertical="center"/>
      <protection locked="0"/>
    </xf>
    <xf numFmtId="0" fontId="7" fillId="10" borderId="10" xfId="3" applyFont="1" applyFill="1" applyBorder="1" applyAlignment="1" applyProtection="1">
      <alignment vertical="center"/>
      <protection locked="0"/>
    </xf>
    <xf numFmtId="0" fontId="7" fillId="10" borderId="19" xfId="3" applyFont="1" applyFill="1" applyBorder="1" applyAlignment="1" applyProtection="1">
      <alignment vertical="center"/>
      <protection locked="0"/>
    </xf>
    <xf numFmtId="0" fontId="5" fillId="10" borderId="10" xfId="3" applyFont="1" applyFill="1" applyBorder="1" applyAlignment="1" applyProtection="1">
      <alignment horizontal="center" vertical="center"/>
      <protection locked="0"/>
    </xf>
    <xf numFmtId="0" fontId="5" fillId="10" borderId="65" xfId="3" applyFont="1" applyFill="1" applyBorder="1" applyAlignment="1" applyProtection="1">
      <alignment horizontal="center" vertical="center"/>
      <protection locked="0"/>
    </xf>
    <xf numFmtId="0" fontId="7" fillId="10" borderId="80" xfId="3" quotePrefix="1" applyFont="1" applyFill="1" applyBorder="1" applyAlignment="1" applyProtection="1">
      <alignment vertical="center"/>
      <protection locked="0"/>
    </xf>
    <xf numFmtId="0" fontId="7" fillId="10" borderId="75" xfId="3" applyFont="1" applyFill="1" applyBorder="1" applyAlignment="1" applyProtection="1">
      <alignment vertical="center"/>
      <protection locked="0"/>
    </xf>
    <xf numFmtId="0" fontId="7" fillId="10" borderId="65" xfId="3" applyFont="1" applyFill="1" applyBorder="1" applyAlignment="1" applyProtection="1">
      <alignment vertical="center"/>
      <protection locked="0"/>
    </xf>
    <xf numFmtId="0" fontId="41" fillId="9" borderId="70" xfId="0" applyFont="1" applyFill="1" applyBorder="1" applyAlignment="1">
      <alignment horizontal="center" vertical="center"/>
    </xf>
    <xf numFmtId="0" fontId="49" fillId="9" borderId="71" xfId="0" applyFont="1" applyFill="1" applyBorder="1" applyAlignment="1">
      <alignment horizontal="center" vertical="center"/>
    </xf>
    <xf numFmtId="0" fontId="41" fillId="10" borderId="70" xfId="0" applyFont="1" applyFill="1" applyBorder="1" applyAlignment="1">
      <alignment horizontal="center" vertical="center"/>
    </xf>
    <xf numFmtId="0" fontId="49" fillId="10" borderId="71" xfId="0" applyFont="1" applyFill="1" applyBorder="1" applyAlignment="1">
      <alignment horizontal="center" vertical="center"/>
    </xf>
    <xf numFmtId="0" fontId="36" fillId="0" borderId="81" xfId="0" applyFont="1" applyBorder="1" applyAlignment="1">
      <alignment horizontal="center" vertical="center"/>
    </xf>
    <xf numFmtId="0" fontId="37" fillId="0" borderId="38" xfId="0" quotePrefix="1" applyFont="1" applyBorder="1" applyAlignment="1">
      <alignment horizontal="center" vertical="center"/>
    </xf>
    <xf numFmtId="0" fontId="38" fillId="0" borderId="82" xfId="0" quotePrefix="1" applyFont="1" applyBorder="1" applyAlignment="1">
      <alignment horizontal="center" vertical="center"/>
    </xf>
    <xf numFmtId="0" fontId="40" fillId="0" borderId="83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84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49" fillId="0" borderId="38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0" fontId="49" fillId="0" borderId="41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0" fillId="1" borderId="9" xfId="0" applyFont="1" applyFill="1" applyBorder="1" applyAlignment="1">
      <alignment horizontal="center" vertical="center"/>
    </xf>
    <xf numFmtId="0" fontId="36" fillId="10" borderId="85" xfId="0" applyFont="1" applyFill="1" applyBorder="1" applyAlignment="1">
      <alignment horizontal="center" vertical="center"/>
    </xf>
    <xf numFmtId="0" fontId="36" fillId="10" borderId="67" xfId="0" applyFont="1" applyFill="1" applyBorder="1" applyAlignment="1">
      <alignment horizontal="center" vertical="center"/>
    </xf>
    <xf numFmtId="0" fontId="51" fillId="10" borderId="86" xfId="0" quotePrefix="1" applyFont="1" applyFill="1" applyBorder="1" applyAlignment="1">
      <alignment horizontal="center" vertical="center"/>
    </xf>
    <xf numFmtId="0" fontId="51" fillId="10" borderId="70" xfId="0" quotePrefix="1" applyFont="1" applyFill="1" applyBorder="1" applyAlignment="1">
      <alignment horizontal="center" vertical="center"/>
    </xf>
    <xf numFmtId="0" fontId="38" fillId="10" borderId="87" xfId="0" quotePrefix="1" applyFont="1" applyFill="1" applyBorder="1" applyAlignment="1">
      <alignment horizontal="center" vertical="center"/>
    </xf>
    <xf numFmtId="0" fontId="38" fillId="10" borderId="69" xfId="0" quotePrefix="1" applyFont="1" applyFill="1" applyBorder="1" applyAlignment="1">
      <alignment horizontal="center" vertical="center"/>
    </xf>
    <xf numFmtId="0" fontId="41" fillId="10" borderId="88" xfId="0" applyFont="1" applyFill="1" applyBorder="1" applyAlignment="1">
      <alignment horizontal="center" vertical="center"/>
    </xf>
    <xf numFmtId="0" fontId="49" fillId="10" borderId="89" xfId="0" applyFont="1" applyFill="1" applyBorder="1" applyAlignment="1">
      <alignment horizontal="center" vertical="center"/>
    </xf>
    <xf numFmtId="0" fontId="36" fillId="0" borderId="90" xfId="0" applyFont="1" applyBorder="1" applyAlignment="1">
      <alignment horizontal="center" vertical="center"/>
    </xf>
    <xf numFmtId="0" fontId="37" fillId="0" borderId="91" xfId="0" quotePrefix="1" applyFont="1" applyBorder="1" applyAlignment="1">
      <alignment horizontal="center" vertical="center"/>
    </xf>
    <xf numFmtId="0" fontId="38" fillId="0" borderId="92" xfId="0" quotePrefix="1" applyFont="1" applyBorder="1" applyAlignment="1">
      <alignment horizontal="center" vertical="center"/>
    </xf>
    <xf numFmtId="0" fontId="40" fillId="0" borderId="93" xfId="0" applyFont="1" applyBorder="1" applyAlignment="1">
      <alignment horizontal="center" vertical="center"/>
    </xf>
    <xf numFmtId="0" fontId="40" fillId="0" borderId="91" xfId="0" applyFont="1" applyBorder="1" applyAlignment="1">
      <alignment horizontal="center" vertical="center"/>
    </xf>
    <xf numFmtId="0" fontId="40" fillId="0" borderId="94" xfId="0" applyFont="1" applyBorder="1" applyAlignment="1">
      <alignment horizontal="center" vertical="center"/>
    </xf>
    <xf numFmtId="0" fontId="40" fillId="0" borderId="95" xfId="0" applyFont="1" applyBorder="1" applyAlignment="1">
      <alignment horizontal="center" vertical="center"/>
    </xf>
    <xf numFmtId="0" fontId="40" fillId="0" borderId="96" xfId="0" applyFont="1" applyBorder="1" applyAlignment="1">
      <alignment horizontal="center" vertical="center"/>
    </xf>
    <xf numFmtId="0" fontId="41" fillId="0" borderId="91" xfId="0" applyFont="1" applyBorder="1" applyAlignment="1">
      <alignment horizontal="center" vertical="center"/>
    </xf>
    <xf numFmtId="0" fontId="41" fillId="0" borderId="94" xfId="0" applyFont="1" applyBorder="1" applyAlignment="1">
      <alignment horizontal="center" vertical="center"/>
    </xf>
    <xf numFmtId="0" fontId="40" fillId="1" borderId="75" xfId="0" applyFont="1" applyFill="1" applyBorder="1" applyAlignment="1">
      <alignment horizontal="center" vertical="center"/>
    </xf>
    <xf numFmtId="0" fontId="41" fillId="0" borderId="97" xfId="0" applyFont="1" applyBorder="1" applyAlignment="1">
      <alignment horizontal="center" vertical="center"/>
    </xf>
    <xf numFmtId="0" fontId="36" fillId="9" borderId="85" xfId="0" applyFont="1" applyFill="1" applyBorder="1" applyAlignment="1">
      <alignment horizontal="center" vertical="center"/>
    </xf>
    <xf numFmtId="0" fontId="36" fillId="9" borderId="67" xfId="0" applyFont="1" applyFill="1" applyBorder="1" applyAlignment="1">
      <alignment horizontal="center" vertical="center"/>
    </xf>
    <xf numFmtId="0" fontId="37" fillId="9" borderId="86" xfId="0" quotePrefix="1" applyFont="1" applyFill="1" applyBorder="1" applyAlignment="1">
      <alignment horizontal="center" vertical="center"/>
    </xf>
    <xf numFmtId="0" fontId="51" fillId="9" borderId="70" xfId="0" quotePrefix="1" applyFont="1" applyFill="1" applyBorder="1" applyAlignment="1">
      <alignment horizontal="center" vertical="center"/>
    </xf>
    <xf numFmtId="0" fontId="38" fillId="9" borderId="87" xfId="0" quotePrefix="1" applyFont="1" applyFill="1" applyBorder="1" applyAlignment="1">
      <alignment horizontal="center" vertical="center"/>
    </xf>
    <xf numFmtId="0" fontId="38" fillId="9" borderId="69" xfId="0" quotePrefix="1" applyFont="1" applyFill="1" applyBorder="1" applyAlignment="1">
      <alignment horizontal="center" vertical="center"/>
    </xf>
    <xf numFmtId="0" fontId="41" fillId="9" borderId="88" xfId="0" applyFont="1" applyFill="1" applyBorder="1" applyAlignment="1">
      <alignment horizontal="center" vertical="center"/>
    </xf>
    <xf numFmtId="0" fontId="49" fillId="9" borderId="89" xfId="0" applyFont="1" applyFill="1" applyBorder="1" applyAlignment="1">
      <alignment horizontal="center" vertical="center"/>
    </xf>
    <xf numFmtId="0" fontId="40" fillId="0" borderId="97" xfId="0" applyFont="1" applyBorder="1" applyAlignment="1">
      <alignment horizontal="center" vertical="center"/>
    </xf>
    <xf numFmtId="0" fontId="36" fillId="8" borderId="98" xfId="0" applyFont="1" applyFill="1" applyBorder="1" applyAlignment="1">
      <alignment horizontal="center" vertical="center"/>
    </xf>
    <xf numFmtId="0" fontId="37" fillId="8" borderId="86" xfId="0" quotePrefix="1" applyFont="1" applyFill="1" applyBorder="1" applyAlignment="1">
      <alignment horizontal="center" vertical="center"/>
    </xf>
    <xf numFmtId="0" fontId="38" fillId="8" borderId="99" xfId="0" quotePrefix="1" applyFont="1" applyFill="1" applyBorder="1" applyAlignment="1">
      <alignment horizontal="center" vertical="center"/>
    </xf>
    <xf numFmtId="0" fontId="41" fillId="8" borderId="88" xfId="0" applyFont="1" applyFill="1" applyBorder="1" applyAlignment="1">
      <alignment horizontal="center" vertical="center"/>
    </xf>
    <xf numFmtId="0" fontId="49" fillId="8" borderId="89" xfId="0" applyFont="1" applyFill="1" applyBorder="1" applyAlignment="1">
      <alignment horizontal="center" vertical="center"/>
    </xf>
    <xf numFmtId="0" fontId="49" fillId="9" borderId="88" xfId="0" applyFont="1" applyFill="1" applyBorder="1" applyAlignment="1">
      <alignment horizontal="center" vertical="center"/>
    </xf>
    <xf numFmtId="0" fontId="49" fillId="9" borderId="100" xfId="0" applyFont="1" applyFill="1" applyBorder="1" applyAlignment="1">
      <alignment horizontal="center" vertical="center"/>
    </xf>
    <xf numFmtId="0" fontId="49" fillId="9" borderId="101" xfId="0" applyFont="1" applyFill="1" applyBorder="1" applyAlignment="1">
      <alignment horizontal="center" vertical="center"/>
    </xf>
    <xf numFmtId="0" fontId="49" fillId="9" borderId="102" xfId="0" applyFont="1" applyFill="1" applyBorder="1" applyAlignment="1">
      <alignment horizontal="center" vertical="center"/>
    </xf>
    <xf numFmtId="0" fontId="49" fillId="9" borderId="70" xfId="0" applyFont="1" applyFill="1" applyBorder="1" applyAlignment="1">
      <alignment horizontal="center" vertical="center"/>
    </xf>
    <xf numFmtId="0" fontId="49" fillId="9" borderId="103" xfId="0" applyFont="1" applyFill="1" applyBorder="1" applyAlignment="1">
      <alignment horizontal="center" vertical="center"/>
    </xf>
    <xf numFmtId="0" fontId="41" fillId="9" borderId="89" xfId="0" applyFont="1" applyFill="1" applyBorder="1" applyAlignment="1">
      <alignment horizontal="center" vertical="center"/>
    </xf>
    <xf numFmtId="0" fontId="41" fillId="9" borderId="102" xfId="0" applyFont="1" applyFill="1" applyBorder="1" applyAlignment="1">
      <alignment horizontal="center" vertical="center"/>
    </xf>
    <xf numFmtId="0" fontId="41" fillId="9" borderId="100" xfId="0" applyFont="1" applyFill="1" applyBorder="1" applyAlignment="1">
      <alignment horizontal="center" vertical="center"/>
    </xf>
    <xf numFmtId="0" fontId="49" fillId="9" borderId="104" xfId="0" applyFont="1" applyFill="1" applyBorder="1" applyAlignment="1">
      <alignment horizontal="center" vertical="center"/>
    </xf>
    <xf numFmtId="0" fontId="49" fillId="9" borderId="105" xfId="0" applyFont="1" applyFill="1" applyBorder="1" applyAlignment="1">
      <alignment horizontal="center" vertical="center"/>
    </xf>
    <xf numFmtId="0" fontId="49" fillId="10" borderId="101" xfId="0" applyFont="1" applyFill="1" applyBorder="1" applyAlignment="1">
      <alignment horizontal="center" vertical="center"/>
    </xf>
    <xf numFmtId="0" fontId="49" fillId="10" borderId="70" xfId="0" applyFont="1" applyFill="1" applyBorder="1" applyAlignment="1">
      <alignment horizontal="center" vertical="center"/>
    </xf>
    <xf numFmtId="0" fontId="41" fillId="10" borderId="89" xfId="0" applyFont="1" applyFill="1" applyBorder="1" applyAlignment="1">
      <alignment horizontal="center" vertical="center"/>
    </xf>
    <xf numFmtId="0" fontId="41" fillId="10" borderId="105" xfId="0" applyFont="1" applyFill="1" applyBorder="1" applyAlignment="1">
      <alignment horizontal="center" vertical="center"/>
    </xf>
    <xf numFmtId="0" fontId="49" fillId="10" borderId="88" xfId="0" applyFont="1" applyFill="1" applyBorder="1" applyAlignment="1">
      <alignment horizontal="center" vertical="center"/>
    </xf>
    <xf numFmtId="0" fontId="49" fillId="10" borderId="103" xfId="0" applyFont="1" applyFill="1" applyBorder="1" applyAlignment="1">
      <alignment horizontal="center" vertical="center"/>
    </xf>
    <xf numFmtId="0" fontId="49" fillId="10" borderId="105" xfId="0" applyFont="1" applyFill="1" applyBorder="1" applyAlignment="1">
      <alignment horizontal="center" vertical="center"/>
    </xf>
    <xf numFmtId="0" fontId="41" fillId="10" borderId="104" xfId="0" applyFont="1" applyFill="1" applyBorder="1" applyAlignment="1">
      <alignment horizontal="center" vertical="center"/>
    </xf>
    <xf numFmtId="0" fontId="49" fillId="10" borderId="104" xfId="0" applyFont="1" applyFill="1" applyBorder="1" applyAlignment="1">
      <alignment horizontal="center" vertical="center"/>
    </xf>
    <xf numFmtId="0" fontId="41" fillId="10" borderId="100" xfId="0" applyFont="1" applyFill="1" applyBorder="1" applyAlignment="1">
      <alignment horizontal="center" vertical="center"/>
    </xf>
    <xf numFmtId="0" fontId="49" fillId="10" borderId="100" xfId="0" applyFont="1" applyFill="1" applyBorder="1" applyAlignment="1">
      <alignment horizontal="center" vertical="center"/>
    </xf>
    <xf numFmtId="0" fontId="41" fillId="10" borderId="102" xfId="0" applyFont="1" applyFill="1" applyBorder="1" applyAlignment="1">
      <alignment horizontal="center" vertical="center"/>
    </xf>
    <xf numFmtId="0" fontId="49" fillId="10" borderId="102" xfId="0" applyFont="1" applyFill="1" applyBorder="1" applyAlignment="1">
      <alignment horizontal="center" vertical="center"/>
    </xf>
    <xf numFmtId="0" fontId="41" fillId="8" borderId="89" xfId="0" applyFont="1" applyFill="1" applyBorder="1" applyAlignment="1">
      <alignment horizontal="center" vertical="center"/>
    </xf>
    <xf numFmtId="0" fontId="41" fillId="8" borderId="101" xfId="0" applyFont="1" applyFill="1" applyBorder="1" applyAlignment="1">
      <alignment horizontal="center" vertical="center"/>
    </xf>
    <xf numFmtId="0" fontId="49" fillId="8" borderId="101" xfId="0" applyFont="1" applyFill="1" applyBorder="1" applyAlignment="1">
      <alignment horizontal="center" vertical="center"/>
    </xf>
    <xf numFmtId="0" fontId="41" fillId="10" borderId="101" xfId="0" applyFont="1" applyFill="1" applyBorder="1" applyAlignment="1">
      <alignment horizontal="center" vertical="center"/>
    </xf>
    <xf numFmtId="0" fontId="41" fillId="8" borderId="100" xfId="0" applyFont="1" applyFill="1" applyBorder="1" applyAlignment="1">
      <alignment horizontal="center" vertical="center"/>
    </xf>
    <xf numFmtId="0" fontId="49" fillId="8" borderId="100" xfId="0" applyFont="1" applyFill="1" applyBorder="1" applyAlignment="1">
      <alignment horizontal="center" vertical="center"/>
    </xf>
    <xf numFmtId="0" fontId="49" fillId="8" borderId="88" xfId="0" applyFont="1" applyFill="1" applyBorder="1" applyAlignment="1">
      <alignment horizontal="center" vertical="center"/>
    </xf>
    <xf numFmtId="0" fontId="41" fillId="9" borderId="105" xfId="0" applyFont="1" applyFill="1" applyBorder="1" applyAlignment="1">
      <alignment horizontal="center" vertical="center"/>
    </xf>
    <xf numFmtId="0" fontId="41" fillId="9" borderId="104" xfId="0" applyFont="1" applyFill="1" applyBorder="1" applyAlignment="1">
      <alignment horizontal="center" vertical="center"/>
    </xf>
    <xf numFmtId="0" fontId="41" fillId="9" borderId="106" xfId="0" applyFont="1" applyFill="1" applyBorder="1" applyAlignment="1">
      <alignment horizontal="center" vertical="center"/>
    </xf>
    <xf numFmtId="0" fontId="41" fillId="10" borderId="106" xfId="0" applyFont="1" applyFill="1" applyBorder="1" applyAlignment="1">
      <alignment horizontal="center" vertical="center"/>
    </xf>
    <xf numFmtId="0" fontId="52" fillId="9" borderId="107" xfId="0" applyFont="1" applyFill="1" applyBorder="1" applyAlignment="1">
      <alignment horizontal="center" vertical="center"/>
    </xf>
    <xf numFmtId="0" fontId="52" fillId="10" borderId="107" xfId="0" applyFont="1" applyFill="1" applyBorder="1" applyAlignment="1">
      <alignment horizontal="center" vertical="center"/>
    </xf>
    <xf numFmtId="0" fontId="41" fillId="11" borderId="108" xfId="0" applyFont="1" applyFill="1" applyBorder="1" applyAlignment="1">
      <alignment horizontal="center" vertical="center"/>
    </xf>
    <xf numFmtId="0" fontId="41" fillId="11" borderId="18" xfId="0" applyFont="1" applyFill="1" applyBorder="1" applyAlignment="1">
      <alignment horizontal="center" vertical="center"/>
    </xf>
    <xf numFmtId="0" fontId="41" fillId="12" borderId="108" xfId="0" applyFont="1" applyFill="1" applyBorder="1" applyAlignment="1">
      <alignment horizontal="center" vertical="center"/>
    </xf>
    <xf numFmtId="0" fontId="41" fillId="12" borderId="18" xfId="0" applyFont="1" applyFill="1" applyBorder="1" applyAlignment="1">
      <alignment horizontal="center" vertical="center"/>
    </xf>
    <xf numFmtId="0" fontId="41" fillId="9" borderId="101" xfId="0" applyFont="1" applyFill="1" applyBorder="1" applyAlignment="1">
      <alignment horizontal="center" vertical="center"/>
    </xf>
    <xf numFmtId="0" fontId="41" fillId="8" borderId="105" xfId="0" applyFont="1" applyFill="1" applyBorder="1" applyAlignment="1">
      <alignment horizontal="center" vertical="center"/>
    </xf>
    <xf numFmtId="0" fontId="41" fillId="8" borderId="102" xfId="0" applyFont="1" applyFill="1" applyBorder="1" applyAlignment="1">
      <alignment horizontal="center" vertical="center"/>
    </xf>
    <xf numFmtId="0" fontId="41" fillId="8" borderId="104" xfId="0" applyFont="1" applyFill="1" applyBorder="1" applyAlignment="1">
      <alignment horizontal="center" vertical="center"/>
    </xf>
    <xf numFmtId="0" fontId="41" fillId="8" borderId="106" xfId="0" applyFont="1" applyFill="1" applyBorder="1" applyAlignment="1">
      <alignment horizontal="center" vertical="center"/>
    </xf>
    <xf numFmtId="0" fontId="52" fillId="8" borderId="107" xfId="0" applyFont="1" applyFill="1" applyBorder="1" applyAlignment="1">
      <alignment horizontal="center" vertical="center"/>
    </xf>
    <xf numFmtId="0" fontId="41" fillId="13" borderId="108" xfId="0" applyFont="1" applyFill="1" applyBorder="1" applyAlignment="1">
      <alignment horizontal="center" vertical="center"/>
    </xf>
    <xf numFmtId="0" fontId="41" fillId="13" borderId="18" xfId="0" applyFont="1" applyFill="1" applyBorder="1" applyAlignment="1">
      <alignment horizontal="center" vertical="center"/>
    </xf>
    <xf numFmtId="0" fontId="49" fillId="8" borderId="102" xfId="0" applyFont="1" applyFill="1" applyBorder="1" applyAlignment="1">
      <alignment horizontal="center" vertical="center"/>
    </xf>
    <xf numFmtId="0" fontId="49" fillId="8" borderId="70" xfId="0" applyFont="1" applyFill="1" applyBorder="1" applyAlignment="1">
      <alignment horizontal="center" vertical="center"/>
    </xf>
    <xf numFmtId="0" fontId="49" fillId="8" borderId="103" xfId="0" applyFont="1" applyFill="1" applyBorder="1" applyAlignment="1">
      <alignment horizontal="center" vertical="center"/>
    </xf>
    <xf numFmtId="0" fontId="49" fillId="8" borderId="104" xfId="0" applyFont="1" applyFill="1" applyBorder="1" applyAlignment="1">
      <alignment horizontal="center" vertical="center"/>
    </xf>
    <xf numFmtId="0" fontId="49" fillId="8" borderId="105" xfId="0" applyFont="1" applyFill="1" applyBorder="1" applyAlignment="1">
      <alignment horizontal="center" vertical="center"/>
    </xf>
    <xf numFmtId="0" fontId="52" fillId="0" borderId="38" xfId="0" applyFont="1" applyBorder="1" applyAlignment="1">
      <alignment horizontal="center" vertical="center"/>
    </xf>
    <xf numFmtId="0" fontId="53" fillId="0" borderId="41" xfId="0" applyFont="1" applyBorder="1" applyAlignment="1">
      <alignment horizontal="center" vertical="center"/>
    </xf>
    <xf numFmtId="0" fontId="53" fillId="0" borderId="84" xfId="0" applyFont="1" applyBorder="1" applyAlignment="1">
      <alignment horizontal="center" vertical="center"/>
    </xf>
    <xf numFmtId="0" fontId="53" fillId="0" borderId="45" xfId="0" applyFont="1" applyBorder="1" applyAlignment="1">
      <alignment horizontal="center" vertical="center"/>
    </xf>
    <xf numFmtId="0" fontId="53" fillId="0" borderId="83" xfId="0" applyFont="1" applyBorder="1" applyAlignment="1">
      <alignment horizontal="center" vertical="center"/>
    </xf>
    <xf numFmtId="0" fontId="53" fillId="0" borderId="38" xfId="0" applyFont="1" applyBorder="1" applyAlignment="1">
      <alignment horizontal="center" vertical="center"/>
    </xf>
    <xf numFmtId="0" fontId="52" fillId="0" borderId="41" xfId="0" applyFont="1" applyBorder="1" applyAlignment="1">
      <alignment horizontal="center" vertical="center"/>
    </xf>
    <xf numFmtId="0" fontId="53" fillId="0" borderId="109" xfId="0" applyFont="1" applyBorder="1" applyAlignment="1">
      <alignment horizontal="center" vertical="center"/>
    </xf>
    <xf numFmtId="0" fontId="32" fillId="0" borderId="0" xfId="0" applyFont="1" applyAlignment="1">
      <alignment vertical="center" shrinkToFit="1"/>
    </xf>
    <xf numFmtId="38" fontId="42" fillId="0" borderId="0" xfId="2" applyFont="1">
      <alignment vertical="center"/>
    </xf>
    <xf numFmtId="0" fontId="42" fillId="0" borderId="0" xfId="0" applyFont="1" applyAlignment="1">
      <alignment horizontal="righ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7" fillId="0" borderId="4" xfId="3" applyFont="1" applyBorder="1" applyAlignment="1" applyProtection="1">
      <alignment vertical="center"/>
      <protection locked="0"/>
    </xf>
    <xf numFmtId="0" fontId="7" fillId="0" borderId="5" xfId="3" applyFont="1" applyBorder="1" applyAlignment="1" applyProtection="1">
      <alignment vertical="center"/>
      <protection locked="0"/>
    </xf>
    <xf numFmtId="0" fontId="7" fillId="0" borderId="7" xfId="3" applyFont="1" applyBorder="1" applyAlignment="1" applyProtection="1">
      <alignment vertical="center"/>
      <protection locked="0"/>
    </xf>
    <xf numFmtId="0" fontId="40" fillId="0" borderId="101" xfId="0" applyFont="1" applyBorder="1" applyAlignment="1">
      <alignment horizontal="center" vertical="center"/>
    </xf>
    <xf numFmtId="0" fontId="40" fillId="0" borderId="129" xfId="0" applyFont="1" applyBorder="1" applyAlignment="1">
      <alignment horizontal="center" vertical="center"/>
    </xf>
    <xf numFmtId="0" fontId="36" fillId="0" borderId="67" xfId="0" applyFont="1" applyBorder="1" applyAlignment="1">
      <alignment horizontal="center" vertical="center"/>
    </xf>
    <xf numFmtId="56" fontId="37" fillId="0" borderId="70" xfId="0" quotePrefix="1" applyNumberFormat="1" applyFont="1" applyBorder="1" applyAlignment="1">
      <alignment horizontal="center" vertical="center"/>
    </xf>
    <xf numFmtId="0" fontId="38" fillId="0" borderId="69" xfId="0" quotePrefix="1" applyFont="1" applyBorder="1" applyAlignment="1">
      <alignment horizontal="center" vertical="center"/>
    </xf>
    <xf numFmtId="0" fontId="40" fillId="0" borderId="100" xfId="0" applyFont="1" applyBorder="1" applyAlignment="1">
      <alignment horizontal="center" vertical="center"/>
    </xf>
    <xf numFmtId="0" fontId="40" fillId="0" borderId="70" xfId="0" applyFont="1" applyBorder="1" applyAlignment="1">
      <alignment horizontal="center" vertical="center"/>
    </xf>
    <xf numFmtId="0" fontId="40" fillId="0" borderId="104" xfId="0" applyFont="1" applyBorder="1" applyAlignment="1">
      <alignment horizontal="center" vertical="center"/>
    </xf>
    <xf numFmtId="0" fontId="40" fillId="0" borderId="106" xfId="0" applyFont="1" applyBorder="1" applyAlignment="1">
      <alignment horizontal="center" vertical="center"/>
    </xf>
    <xf numFmtId="0" fontId="41" fillId="0" borderId="70" xfId="0" applyFont="1" applyBorder="1" applyAlignment="1">
      <alignment horizontal="center" vertical="center"/>
    </xf>
    <xf numFmtId="0" fontId="41" fillId="0" borderId="101" xfId="0" applyFont="1" applyBorder="1" applyAlignment="1">
      <alignment horizontal="center" vertical="center"/>
    </xf>
    <xf numFmtId="0" fontId="40" fillId="1" borderId="18" xfId="0" applyFont="1" applyFill="1" applyBorder="1" applyAlignment="1">
      <alignment horizontal="center" vertical="center"/>
    </xf>
    <xf numFmtId="0" fontId="46" fillId="0" borderId="38" xfId="0" applyFont="1" applyBorder="1" applyAlignment="1">
      <alignment horizontal="center" vertical="center"/>
    </xf>
    <xf numFmtId="0" fontId="56" fillId="0" borderId="38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0" fontId="56" fillId="0" borderId="41" xfId="0" applyFont="1" applyBorder="1" applyAlignment="1">
      <alignment horizontal="center" vertical="center"/>
    </xf>
    <xf numFmtId="0" fontId="43" fillId="0" borderId="28" xfId="0" applyFont="1" applyBorder="1">
      <alignment vertical="center"/>
    </xf>
    <xf numFmtId="0" fontId="43" fillId="0" borderId="29" xfId="0" applyFont="1" applyBorder="1" applyAlignment="1">
      <alignment horizontal="center" vertical="center"/>
    </xf>
    <xf numFmtId="0" fontId="43" fillId="0" borderId="30" xfId="0" applyFont="1" applyBorder="1" applyAlignment="1">
      <alignment horizontal="center" vertical="center"/>
    </xf>
    <xf numFmtId="0" fontId="43" fillId="0" borderId="32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33" xfId="0" applyFont="1" applyBorder="1">
      <alignment vertical="center"/>
    </xf>
    <xf numFmtId="0" fontId="43" fillId="0" borderId="33" xfId="0" applyFont="1" applyBorder="1" applyAlignment="1">
      <alignment horizontal="center" vertical="center"/>
    </xf>
    <xf numFmtId="0" fontId="57" fillId="0" borderId="36" xfId="0" applyFont="1" applyBorder="1" applyAlignment="1">
      <alignment horizontal="center" vertical="center"/>
    </xf>
    <xf numFmtId="0" fontId="57" fillId="0" borderId="37" xfId="0" applyFont="1" applyBorder="1">
      <alignment vertical="center"/>
    </xf>
    <xf numFmtId="0" fontId="43" fillId="0" borderId="37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57" fillId="0" borderId="39" xfId="0" applyFont="1" applyBorder="1" applyAlignment="1">
      <alignment horizontal="center" vertical="center"/>
    </xf>
    <xf numFmtId="0" fontId="57" fillId="0" borderId="40" xfId="0" applyFont="1" applyBorder="1">
      <alignment vertical="center"/>
    </xf>
    <xf numFmtId="0" fontId="43" fillId="0" borderId="40" xfId="0" applyFont="1" applyBorder="1" applyAlignment="1">
      <alignment horizontal="center" vertical="center"/>
    </xf>
    <xf numFmtId="0" fontId="43" fillId="0" borderId="42" xfId="0" applyFont="1" applyBorder="1" applyAlignment="1">
      <alignment horizontal="center" vertical="center"/>
    </xf>
    <xf numFmtId="0" fontId="57" fillId="0" borderId="43" xfId="0" applyFont="1" applyBorder="1" applyAlignment="1">
      <alignment horizontal="center" vertical="center"/>
    </xf>
    <xf numFmtId="0" fontId="57" fillId="0" borderId="44" xfId="0" applyFont="1" applyBorder="1">
      <alignment vertical="center"/>
    </xf>
    <xf numFmtId="0" fontId="28" fillId="0" borderId="44" xfId="0" applyFont="1" applyBorder="1" applyAlignment="1">
      <alignment horizontal="center" vertical="center"/>
    </xf>
    <xf numFmtId="0" fontId="58" fillId="0" borderId="0" xfId="0" applyFont="1">
      <alignment vertical="center"/>
    </xf>
    <xf numFmtId="0" fontId="54" fillId="5" borderId="0" xfId="1" quotePrefix="1" applyFont="1" applyFill="1" applyAlignment="1">
      <alignment horizontal="center" vertical="center"/>
    </xf>
    <xf numFmtId="0" fontId="55" fillId="5" borderId="0" xfId="1" quotePrefix="1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6" fillId="0" borderId="110" xfId="0" applyFont="1" applyBorder="1" applyAlignment="1">
      <alignment horizontal="center" vertical="center"/>
    </xf>
    <xf numFmtId="0" fontId="46" fillId="0" borderId="111" xfId="0" applyFont="1" applyBorder="1" applyAlignment="1">
      <alignment horizontal="center" vertical="center"/>
    </xf>
    <xf numFmtId="0" fontId="56" fillId="0" borderId="110" xfId="0" applyFont="1" applyBorder="1" applyAlignment="1">
      <alignment horizontal="center" vertical="center"/>
    </xf>
    <xf numFmtId="0" fontId="56" fillId="0" borderId="130" xfId="0" applyFont="1" applyBorder="1" applyAlignment="1">
      <alignment horizontal="center" vertical="center"/>
    </xf>
    <xf numFmtId="0" fontId="41" fillId="8" borderId="103" xfId="0" applyFont="1" applyFill="1" applyBorder="1" applyAlignment="1">
      <alignment horizontal="center" vertical="center"/>
    </xf>
    <xf numFmtId="0" fontId="41" fillId="8" borderId="112" xfId="0" applyFont="1" applyFill="1" applyBorder="1" applyAlignment="1">
      <alignment horizontal="center" vertical="center"/>
    </xf>
    <xf numFmtId="0" fontId="41" fillId="8" borderId="113" xfId="0" applyFont="1" applyFill="1" applyBorder="1" applyAlignment="1">
      <alignment horizontal="center" vertical="center"/>
    </xf>
    <xf numFmtId="0" fontId="41" fillId="8" borderId="114" xfId="0" applyFont="1" applyFill="1" applyBorder="1" applyAlignment="1">
      <alignment horizontal="center" vertical="center"/>
    </xf>
    <xf numFmtId="0" fontId="41" fillId="9" borderId="103" xfId="0" applyFont="1" applyFill="1" applyBorder="1" applyAlignment="1">
      <alignment horizontal="center" vertical="center"/>
    </xf>
    <xf numFmtId="0" fontId="41" fillId="9" borderId="112" xfId="0" applyFont="1" applyFill="1" applyBorder="1" applyAlignment="1">
      <alignment horizontal="center" vertical="center"/>
    </xf>
    <xf numFmtId="0" fontId="41" fillId="9" borderId="113" xfId="0" applyFont="1" applyFill="1" applyBorder="1" applyAlignment="1">
      <alignment horizontal="center" vertical="center"/>
    </xf>
    <xf numFmtId="0" fontId="41" fillId="9" borderId="114" xfId="0" applyFont="1" applyFill="1" applyBorder="1" applyAlignment="1">
      <alignment horizontal="center" vertical="center"/>
    </xf>
    <xf numFmtId="0" fontId="41" fillId="10" borderId="103" xfId="0" applyFont="1" applyFill="1" applyBorder="1" applyAlignment="1">
      <alignment horizontal="center" vertical="center"/>
    </xf>
    <xf numFmtId="0" fontId="41" fillId="10" borderId="112" xfId="0" applyFont="1" applyFill="1" applyBorder="1" applyAlignment="1">
      <alignment horizontal="center" vertical="center"/>
    </xf>
    <xf numFmtId="0" fontId="41" fillId="10" borderId="113" xfId="0" applyFont="1" applyFill="1" applyBorder="1" applyAlignment="1">
      <alignment horizontal="center" vertical="center"/>
    </xf>
    <xf numFmtId="0" fontId="41" fillId="10" borderId="114" xfId="0" applyFont="1" applyFill="1" applyBorder="1" applyAlignment="1">
      <alignment horizontal="center" vertical="center"/>
    </xf>
    <xf numFmtId="0" fontId="37" fillId="0" borderId="50" xfId="0" applyFont="1" applyBorder="1" applyAlignment="1">
      <alignment horizontal="center" vertical="center" textRotation="255"/>
    </xf>
    <xf numFmtId="0" fontId="37" fillId="0" borderId="46" xfId="0" applyFont="1" applyBorder="1" applyAlignment="1">
      <alignment horizontal="center" vertical="center" textRotation="255"/>
    </xf>
    <xf numFmtId="0" fontId="34" fillId="0" borderId="0" xfId="0" applyFont="1" applyAlignment="1">
      <alignment horizontal="center" vertical="center"/>
    </xf>
    <xf numFmtId="0" fontId="38" fillId="0" borderId="85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86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87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7" fillId="0" borderId="115" xfId="0" applyFont="1" applyBorder="1" applyAlignment="1">
      <alignment horizontal="center" vertical="center" textRotation="255"/>
    </xf>
    <xf numFmtId="0" fontId="33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29" fillId="0" borderId="80" xfId="3" applyFont="1" applyBorder="1" applyAlignment="1">
      <alignment horizontal="center" vertical="center"/>
    </xf>
    <xf numFmtId="0" fontId="2" fillId="0" borderId="0" xfId="3" applyAlignment="1">
      <alignment horizontal="center" vertical="center" wrapText="1"/>
    </xf>
    <xf numFmtId="0" fontId="5" fillId="0" borderId="116" xfId="3" applyFont="1" applyBorder="1" applyAlignment="1" applyProtection="1">
      <alignment horizontal="center" vertical="center"/>
      <protection locked="0"/>
    </xf>
    <xf numFmtId="0" fontId="5" fillId="0" borderId="117" xfId="3" applyFont="1" applyBorder="1" applyAlignment="1" applyProtection="1">
      <alignment horizontal="center" vertical="center"/>
      <protection locked="0"/>
    </xf>
    <xf numFmtId="0" fontId="5" fillId="0" borderId="74" xfId="3" applyFont="1" applyBorder="1" applyAlignment="1" applyProtection="1">
      <alignment horizontal="center" vertical="center"/>
      <protection locked="0"/>
    </xf>
    <xf numFmtId="0" fontId="5" fillId="0" borderId="47" xfId="3" applyFont="1" applyBorder="1" applyAlignment="1" applyProtection="1">
      <alignment horizontal="center" vertical="center"/>
      <protection locked="0"/>
    </xf>
    <xf numFmtId="0" fontId="5" fillId="0" borderId="56" xfId="3" applyFont="1" applyBorder="1" applyAlignment="1" applyProtection="1">
      <alignment horizontal="center" vertical="center"/>
      <protection locked="0"/>
    </xf>
    <xf numFmtId="0" fontId="4" fillId="14" borderId="53" xfId="3" applyFont="1" applyFill="1" applyBorder="1" applyAlignment="1" applyProtection="1">
      <alignment horizontal="center" vertical="center"/>
      <protection locked="0"/>
    </xf>
    <xf numFmtId="0" fontId="4" fillId="14" borderId="118" xfId="3" applyFont="1" applyFill="1" applyBorder="1" applyAlignment="1" applyProtection="1">
      <alignment horizontal="center" vertical="center"/>
      <protection locked="0"/>
    </xf>
    <xf numFmtId="0" fontId="4" fillId="14" borderId="119" xfId="3" applyFont="1" applyFill="1" applyBorder="1" applyAlignment="1" applyProtection="1">
      <alignment horizontal="center" vertical="center"/>
      <protection locked="0"/>
    </xf>
    <xf numFmtId="0" fontId="7" fillId="0" borderId="66" xfId="3" applyFont="1" applyBorder="1" applyAlignment="1">
      <alignment horizontal="center" vertical="center"/>
    </xf>
    <xf numFmtId="0" fontId="4" fillId="0" borderId="56" xfId="3" applyFont="1" applyBorder="1" applyAlignment="1" applyProtection="1">
      <alignment horizontal="right" vertical="center" shrinkToFit="1"/>
      <protection locked="0"/>
    </xf>
    <xf numFmtId="0" fontId="5" fillId="0" borderId="75" xfId="3" applyFont="1" applyBorder="1" applyAlignment="1" applyProtection="1">
      <alignment horizontal="center" vertical="center"/>
      <protection locked="0"/>
    </xf>
    <xf numFmtId="0" fontId="5" fillId="0" borderId="9" xfId="3" applyFont="1" applyBorder="1" applyAlignment="1" applyProtection="1">
      <alignment horizontal="center" vertical="center"/>
      <protection locked="0"/>
    </xf>
    <xf numFmtId="0" fontId="5" fillId="0" borderId="55" xfId="3" applyFont="1" applyBorder="1" applyAlignment="1">
      <alignment horizontal="right" vertical="center"/>
    </xf>
    <xf numFmtId="0" fontId="5" fillId="0" borderId="18" xfId="3" applyFont="1" applyBorder="1" applyAlignment="1">
      <alignment horizontal="right" vertical="center"/>
    </xf>
    <xf numFmtId="0" fontId="5" fillId="0" borderId="122" xfId="3" applyFont="1" applyBorder="1" applyAlignment="1" applyProtection="1">
      <alignment horizontal="center" vertical="center"/>
      <protection locked="0"/>
    </xf>
    <xf numFmtId="0" fontId="5" fillId="0" borderId="62" xfId="3" applyFont="1" applyBorder="1" applyAlignment="1" applyProtection="1">
      <alignment horizontal="center" vertical="center"/>
      <protection locked="0"/>
    </xf>
    <xf numFmtId="0" fontId="5" fillId="0" borderId="123" xfId="3" applyFont="1" applyBorder="1" applyAlignment="1" applyProtection="1">
      <alignment horizontal="center" vertical="center"/>
      <protection locked="0"/>
    </xf>
    <xf numFmtId="0" fontId="5" fillId="0" borderId="118" xfId="3" applyFont="1" applyBorder="1" applyAlignment="1" applyProtection="1">
      <alignment horizontal="center" vertical="center"/>
      <protection locked="0"/>
    </xf>
    <xf numFmtId="0" fontId="5" fillId="0" borderId="120" xfId="3" applyFont="1" applyBorder="1" applyAlignment="1" applyProtection="1">
      <alignment horizontal="center" vertical="center"/>
      <protection locked="0"/>
    </xf>
    <xf numFmtId="0" fontId="5" fillId="0" borderId="76" xfId="3" applyFont="1" applyBorder="1" applyAlignment="1" applyProtection="1">
      <alignment horizontal="center" vertical="center"/>
      <protection locked="0"/>
    </xf>
    <xf numFmtId="0" fontId="5" fillId="0" borderId="54" xfId="3" applyFont="1" applyBorder="1" applyAlignment="1" applyProtection="1">
      <alignment horizontal="center" vertical="center"/>
      <protection locked="0"/>
    </xf>
    <xf numFmtId="0" fontId="5" fillId="0" borderId="1" xfId="3" applyFont="1" applyBorder="1" applyAlignment="1" applyProtection="1">
      <alignment horizontal="center" vertical="center"/>
      <protection locked="0"/>
    </xf>
    <xf numFmtId="0" fontId="6" fillId="0" borderId="66" xfId="3" applyFont="1" applyBorder="1" applyAlignment="1" applyProtection="1">
      <alignment horizontal="left" vertical="center"/>
      <protection locked="0"/>
    </xf>
    <xf numFmtId="0" fontId="12" fillId="0" borderId="60" xfId="3" applyFont="1" applyBorder="1" applyAlignment="1" applyProtection="1">
      <alignment horizontal="center" vertical="center"/>
      <protection locked="0"/>
    </xf>
    <xf numFmtId="0" fontId="12" fillId="0" borderId="13" xfId="3" applyFont="1" applyBorder="1" applyAlignment="1" applyProtection="1">
      <alignment horizontal="center" vertical="center"/>
      <protection locked="0"/>
    </xf>
    <xf numFmtId="0" fontId="4" fillId="0" borderId="76" xfId="3" applyFont="1" applyBorder="1" applyAlignment="1" applyProtection="1">
      <alignment horizontal="center" vertical="center"/>
      <protection locked="0"/>
    </xf>
    <xf numFmtId="0" fontId="4" fillId="0" borderId="124" xfId="3" applyFont="1" applyBorder="1" applyAlignment="1" applyProtection="1">
      <alignment horizontal="center" vertical="center"/>
      <protection locked="0"/>
    </xf>
    <xf numFmtId="0" fontId="5" fillId="0" borderId="10" xfId="3" applyFont="1" applyBorder="1" applyAlignment="1" applyProtection="1">
      <alignment horizontal="center" vertical="center"/>
      <protection locked="0"/>
    </xf>
    <xf numFmtId="0" fontId="4" fillId="0" borderId="118" xfId="3" applyFont="1" applyBorder="1" applyAlignment="1" applyProtection="1">
      <alignment horizontal="center" vertical="center"/>
      <protection locked="0"/>
    </xf>
    <xf numFmtId="0" fontId="4" fillId="0" borderId="119" xfId="3" applyFont="1" applyBorder="1" applyAlignment="1" applyProtection="1">
      <alignment horizontal="center" vertical="center"/>
      <protection locked="0"/>
    </xf>
    <xf numFmtId="0" fontId="4" fillId="0" borderId="125" xfId="3" applyFont="1" applyBorder="1" applyAlignment="1" applyProtection="1">
      <alignment horizontal="center" vertical="center"/>
      <protection locked="0"/>
    </xf>
    <xf numFmtId="0" fontId="4" fillId="0" borderId="122" xfId="3" applyFont="1" applyBorder="1" applyAlignment="1" applyProtection="1">
      <alignment horizontal="center" vertical="center"/>
      <protection locked="0"/>
    </xf>
    <xf numFmtId="0" fontId="4" fillId="0" borderId="121" xfId="3" applyFont="1" applyBorder="1" applyAlignment="1" applyProtection="1">
      <alignment horizontal="center" vertical="center"/>
      <protection locked="0"/>
    </xf>
    <xf numFmtId="0" fontId="4" fillId="14" borderId="108" xfId="3" applyFont="1" applyFill="1" applyBorder="1" applyAlignment="1" applyProtection="1">
      <alignment horizontal="center" vertical="center"/>
      <protection locked="0"/>
    </xf>
    <xf numFmtId="0" fontId="4" fillId="14" borderId="47" xfId="3" applyFont="1" applyFill="1" applyBorder="1" applyAlignment="1" applyProtection="1">
      <alignment horizontal="center" vertical="center"/>
      <protection locked="0"/>
    </xf>
    <xf numFmtId="0" fontId="4" fillId="14" borderId="126" xfId="3" applyFont="1" applyFill="1" applyBorder="1" applyAlignment="1" applyProtection="1">
      <alignment horizontal="center" vertical="center"/>
      <protection locked="0"/>
    </xf>
    <xf numFmtId="0" fontId="5" fillId="0" borderId="49" xfId="3" applyFont="1" applyBorder="1" applyAlignment="1" applyProtection="1">
      <alignment horizontal="center" vertical="center"/>
      <protection locked="0"/>
    </xf>
    <xf numFmtId="0" fontId="5" fillId="0" borderId="46" xfId="3" applyFont="1" applyBorder="1" applyAlignment="1" applyProtection="1">
      <alignment horizontal="center" vertical="center"/>
      <protection locked="0"/>
    </xf>
    <xf numFmtId="0" fontId="4" fillId="9" borderId="73" xfId="3" applyFont="1" applyFill="1" applyBorder="1" applyAlignment="1" applyProtection="1">
      <alignment horizontal="center" vertical="center"/>
      <protection locked="0"/>
    </xf>
    <xf numFmtId="0" fontId="4" fillId="9" borderId="122" xfId="3" applyFont="1" applyFill="1" applyBorder="1" applyAlignment="1" applyProtection="1">
      <alignment horizontal="center" vertical="center"/>
      <protection locked="0"/>
    </xf>
    <xf numFmtId="0" fontId="4" fillId="9" borderId="127" xfId="3" applyFont="1" applyFill="1" applyBorder="1" applyAlignment="1" applyProtection="1">
      <alignment horizontal="center" vertical="center"/>
      <protection locked="0"/>
    </xf>
    <xf numFmtId="0" fontId="4" fillId="9" borderId="65" xfId="3" applyFont="1" applyFill="1" applyBorder="1" applyAlignment="1" applyProtection="1">
      <alignment horizontal="center" vertical="center"/>
      <protection locked="0"/>
    </xf>
    <xf numFmtId="0" fontId="4" fillId="9" borderId="48" xfId="3" applyFont="1" applyFill="1" applyBorder="1" applyAlignment="1" applyProtection="1">
      <alignment horizontal="center" vertical="center"/>
      <protection locked="0"/>
    </xf>
    <xf numFmtId="0" fontId="4" fillId="9" borderId="128" xfId="3" applyFont="1" applyFill="1" applyBorder="1" applyAlignment="1" applyProtection="1">
      <alignment horizontal="center" vertical="center"/>
      <protection locked="0"/>
    </xf>
    <xf numFmtId="0" fontId="10" fillId="0" borderId="13" xfId="3" applyFont="1" applyBorder="1" applyAlignment="1" applyProtection="1">
      <alignment horizontal="center" vertical="center"/>
      <protection locked="0"/>
    </xf>
    <xf numFmtId="0" fontId="10" fillId="0" borderId="61" xfId="3" applyFont="1" applyBorder="1" applyAlignment="1" applyProtection="1">
      <alignment horizontal="center" vertical="center"/>
      <protection locked="0"/>
    </xf>
    <xf numFmtId="0" fontId="4" fillId="9" borderId="60" xfId="3" applyFont="1" applyFill="1" applyBorder="1" applyAlignment="1" applyProtection="1">
      <alignment horizontal="center" vertical="center"/>
      <protection locked="0"/>
    </xf>
    <xf numFmtId="0" fontId="4" fillId="9" borderId="13" xfId="3" applyFont="1" applyFill="1" applyBorder="1" applyAlignment="1" applyProtection="1">
      <alignment horizontal="center" vertical="center"/>
      <protection locked="0"/>
    </xf>
    <xf numFmtId="0" fontId="4" fillId="9" borderId="74" xfId="3" applyFont="1" applyFill="1" applyBorder="1" applyAlignment="1" applyProtection="1">
      <alignment horizontal="center" vertical="center"/>
      <protection locked="0"/>
    </xf>
    <xf numFmtId="0" fontId="4" fillId="9" borderId="80" xfId="3" applyFont="1" applyFill="1" applyBorder="1" applyAlignment="1" applyProtection="1">
      <alignment horizontal="center" vertical="center"/>
      <protection locked="0"/>
    </xf>
    <xf numFmtId="0" fontId="4" fillId="9" borderId="76" xfId="3" applyFont="1" applyFill="1" applyBorder="1" applyAlignment="1" applyProtection="1">
      <alignment horizontal="center" vertical="center"/>
      <protection locked="0"/>
    </xf>
    <xf numFmtId="0" fontId="4" fillId="9" borderId="124" xfId="3" applyFont="1" applyFill="1" applyBorder="1" applyAlignment="1" applyProtection="1">
      <alignment horizontal="center" vertical="center"/>
      <protection locked="0"/>
    </xf>
    <xf numFmtId="0" fontId="5" fillId="0" borderId="53" xfId="3" applyFont="1" applyBorder="1" applyAlignment="1" applyProtection="1">
      <alignment horizontal="center" vertical="center"/>
      <protection locked="0"/>
    </xf>
    <xf numFmtId="0" fontId="5" fillId="9" borderId="75" xfId="3" applyFont="1" applyFill="1" applyBorder="1" applyAlignment="1" applyProtection="1">
      <alignment horizontal="center" vertical="center"/>
      <protection locked="0"/>
    </xf>
    <xf numFmtId="0" fontId="5" fillId="9" borderId="47" xfId="3" applyFont="1" applyFill="1" applyBorder="1" applyAlignment="1" applyProtection="1">
      <alignment horizontal="center" vertical="center"/>
      <protection locked="0"/>
    </xf>
    <xf numFmtId="0" fontId="5" fillId="0" borderId="73" xfId="3" applyFont="1" applyBorder="1" applyAlignment="1" applyProtection="1">
      <alignment horizontal="center" vertical="center"/>
      <protection locked="0"/>
    </xf>
    <xf numFmtId="0" fontId="5" fillId="0" borderId="121" xfId="3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textRotation="255"/>
    </xf>
  </cellXfs>
  <cellStyles count="4">
    <cellStyle name="ハイパーリンク" xfId="1" builtinId="8"/>
    <cellStyle name="桁区切り" xfId="2" builtinId="6"/>
    <cellStyle name="標準" xfId="0" builtinId="0"/>
    <cellStyle name="標準 2" xfId="3" xr:uid="{00000000-0005-0000-0000-000003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emf"/><Relationship Id="rId1" Type="http://schemas.openxmlformats.org/officeDocument/2006/relationships/customXml" Target="../ink/ink1.xml"/><Relationship Id="rId6" Type="http://schemas.openxmlformats.org/officeDocument/2006/relationships/image" Target="../media/image3.emf"/><Relationship Id="rId5" Type="http://schemas.openxmlformats.org/officeDocument/2006/relationships/customXml" Target="../ink/ink3.xml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1022588</xdr:colOff>
      <xdr:row>24</xdr:row>
      <xdr:rowOff>103519</xdr:rowOff>
    </xdr:from>
    <xdr:to>
      <xdr:col>3</xdr:col>
      <xdr:colOff>1052288</xdr:colOff>
      <xdr:row>24</xdr:row>
      <xdr:rowOff>140779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インク 1">
              <a:extLst>
                <a:ext uri="{FF2B5EF4-FFF2-40B4-BE49-F238E27FC236}">
                  <a16:creationId xmlns:a16="http://schemas.microsoft.com/office/drawing/2014/main" id="{E1699992-B879-42C1-B321-10F6739D27B8}"/>
                </a:ext>
              </a:extLst>
            </xdr14:cNvPr>
            <xdr14:cNvContentPartPr/>
          </xdr14:nvContentPartPr>
          <xdr14:nvPr macro=""/>
          <xdr14:xfrm>
            <a:off x="3101760" y="9160434"/>
            <a:ext cx="19800" cy="24840"/>
          </xdr14:xfrm>
        </xdr:contentPart>
      </mc:Choice>
      <mc:Fallback xmlns="">
        <xdr:pic>
          <xdr:nvPicPr>
            <xdr:cNvPr id="2" name="インク 1">
              <a:extLst>
                <a:ext uri="{FF2B5EF4-FFF2-40B4-BE49-F238E27FC236}">
                  <a16:creationId xmlns:a16="http://schemas.microsoft.com/office/drawing/2014/main" id="{E1699992-B879-42C1-B321-10F6739D27B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092593" y="9151434"/>
              <a:ext cx="37767" cy="424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1057857</xdr:colOff>
      <xdr:row>24</xdr:row>
      <xdr:rowOff>215479</xdr:rowOff>
    </xdr:from>
    <xdr:to>
      <xdr:col>4</xdr:col>
      <xdr:colOff>1125177</xdr:colOff>
      <xdr:row>24</xdr:row>
      <xdr:rowOff>326359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インク 2">
              <a:extLst>
                <a:ext uri="{FF2B5EF4-FFF2-40B4-BE49-F238E27FC236}">
                  <a16:creationId xmlns:a16="http://schemas.microsoft.com/office/drawing/2014/main" id="{BC916217-FC9A-44C2-86F9-F1C79A90E2CB}"/>
                </a:ext>
              </a:extLst>
            </xdr14:cNvPr>
            <xdr14:cNvContentPartPr/>
          </xdr14:nvContentPartPr>
          <xdr14:nvPr macro=""/>
          <xdr14:xfrm>
            <a:off x="5241600" y="9272394"/>
            <a:ext cx="67320" cy="110880"/>
          </xdr14:xfrm>
        </xdr:contentPart>
      </mc:Choice>
      <mc:Fallback xmlns="">
        <xdr:pic>
          <xdr:nvPicPr>
            <xdr:cNvPr id="3" name="インク 2">
              <a:extLst>
                <a:ext uri="{FF2B5EF4-FFF2-40B4-BE49-F238E27FC236}">
                  <a16:creationId xmlns:a16="http://schemas.microsoft.com/office/drawing/2014/main" id="{BC916217-FC9A-44C2-86F9-F1C79A90E2C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232600" y="9263423"/>
              <a:ext cx="84960" cy="128463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904332</xdr:colOff>
      <xdr:row>24</xdr:row>
      <xdr:rowOff>183079</xdr:rowOff>
    </xdr:from>
    <xdr:to>
      <xdr:col>4</xdr:col>
      <xdr:colOff>915132</xdr:colOff>
      <xdr:row>24</xdr:row>
      <xdr:rowOff>224479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インク 3">
              <a:extLst>
                <a:ext uri="{FF2B5EF4-FFF2-40B4-BE49-F238E27FC236}">
                  <a16:creationId xmlns:a16="http://schemas.microsoft.com/office/drawing/2014/main" id="{B4B094F1-FC31-4C94-BD1A-01E6311B38AD}"/>
                </a:ext>
              </a:extLst>
            </xdr14:cNvPr>
            <xdr14:cNvContentPartPr/>
          </xdr14:nvContentPartPr>
          <xdr14:nvPr macro=""/>
          <xdr14:xfrm>
            <a:off x="5097600" y="9239994"/>
            <a:ext cx="10800" cy="41400"/>
          </xdr14:xfrm>
        </xdr:contentPart>
      </mc:Choice>
      <mc:Fallback xmlns="">
        <xdr:pic>
          <xdr:nvPicPr>
            <xdr:cNvPr id="4" name="インク 3">
              <a:extLst>
                <a:ext uri="{FF2B5EF4-FFF2-40B4-BE49-F238E27FC236}">
                  <a16:creationId xmlns:a16="http://schemas.microsoft.com/office/drawing/2014/main" id="{B4B094F1-FC31-4C94-BD1A-01E6311B38AD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5088600" y="9230994"/>
              <a:ext cx="28440" cy="590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02-08T01:32:12.54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82 102 15347 0 0,'-24'-28'1721'0'0,"-1"4"-1217"0"0,4-3-448 0 0,10 4-232 0 0,11 23-232 0 0,3 0-345 0 0,5 0-399 0 0,6 6-728 0 0,7-3-921 0 0,10 2-4032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02-08T01:33:23.56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186 307 9634 0 0,'-36'-61'1488'0'0,"-5"-9"-1312"0"0,-3-6-216 0 0,10 19-160 0 0,18 32-480 0 0,1 7-1088 0 0,21 18-3697 0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02-08T01:33:23.75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29 37 16692 0 0,'-11'-13'1984'0'0,"2"3"-1608"0"0,0 1-632 0 0,11 5-1176 0 0,1 18-1097 0 0,-3 20-1768 0 0,2 32-3200 0 0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yonakarikukyou@toyonakarikukyou.sakura.ne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171"/>
  <sheetViews>
    <sheetView view="pageBreakPreview" topLeftCell="A9" zoomScale="75" zoomScaleNormal="75" zoomScaleSheetLayoutView="75" workbookViewId="0">
      <selection activeCell="E19" sqref="E19"/>
    </sheetView>
  </sheetViews>
  <sheetFormatPr defaultRowHeight="17.25" x14ac:dyDescent="0.15"/>
  <cols>
    <col min="1" max="1" width="18.75" style="74" customWidth="1"/>
    <col min="2" max="2" width="7.75" style="74" customWidth="1"/>
    <col min="3" max="3" width="4.125" style="74" customWidth="1"/>
    <col min="4" max="4" width="29.75" style="74" customWidth="1"/>
    <col min="5" max="6" width="27.125" style="74" customWidth="1"/>
    <col min="7" max="7" width="34.75" style="74" customWidth="1"/>
    <col min="8" max="8" width="8.875" style="74" customWidth="1"/>
    <col min="9" max="11" width="9" style="74"/>
    <col min="12" max="12" width="9" style="74" customWidth="1"/>
    <col min="13" max="16384" width="9" style="74"/>
  </cols>
  <sheetData>
    <row r="1" spans="1:10" ht="19.5" customHeight="1" x14ac:dyDescent="0.15">
      <c r="A1" s="73"/>
      <c r="B1" s="73"/>
      <c r="C1" s="73"/>
      <c r="D1" s="73"/>
      <c r="E1" s="73"/>
      <c r="F1" s="73"/>
      <c r="G1" s="73"/>
      <c r="H1" s="73" t="s">
        <v>281</v>
      </c>
      <c r="I1" s="73"/>
      <c r="J1" s="73"/>
    </row>
    <row r="2" spans="1:10" ht="19.5" customHeight="1" x14ac:dyDescent="0.15">
      <c r="A2" s="73" t="s">
        <v>157</v>
      </c>
      <c r="B2" s="73"/>
      <c r="C2" s="73"/>
      <c r="D2" s="73"/>
      <c r="E2" s="73"/>
      <c r="F2" s="73"/>
      <c r="G2" s="73" t="s">
        <v>158</v>
      </c>
      <c r="H2" s="73" t="s">
        <v>159</v>
      </c>
      <c r="I2" s="73"/>
      <c r="J2" s="73"/>
    </row>
    <row r="3" spans="1:10" ht="19.5" customHeight="1" x14ac:dyDescent="0.15">
      <c r="A3" s="73" t="s">
        <v>160</v>
      </c>
      <c r="B3" s="73"/>
      <c r="C3" s="73"/>
      <c r="D3" s="73"/>
      <c r="E3" s="73"/>
      <c r="F3" s="73"/>
      <c r="G3" s="73" t="s">
        <v>158</v>
      </c>
      <c r="H3" s="73" t="s">
        <v>161</v>
      </c>
      <c r="I3" s="73"/>
      <c r="J3" s="73"/>
    </row>
    <row r="4" spans="1:10" ht="19.5" customHeight="1" x14ac:dyDescent="0.15">
      <c r="A4" s="73"/>
      <c r="B4" s="73"/>
      <c r="C4" s="73"/>
      <c r="D4" s="73"/>
      <c r="E4" s="73"/>
      <c r="F4" s="73"/>
      <c r="G4" s="73" t="s">
        <v>158</v>
      </c>
      <c r="H4" s="73" t="s">
        <v>277</v>
      </c>
      <c r="I4" s="73"/>
      <c r="J4" s="73"/>
    </row>
    <row r="5" spans="1:10" ht="19.5" customHeight="1" x14ac:dyDescent="0.15">
      <c r="A5" s="73"/>
      <c r="B5" s="73"/>
      <c r="C5" s="73"/>
      <c r="D5" s="73"/>
      <c r="E5" s="73"/>
      <c r="F5" s="73"/>
      <c r="G5" s="73"/>
      <c r="H5" s="73"/>
      <c r="I5" s="73"/>
      <c r="J5" s="73"/>
    </row>
    <row r="6" spans="1:10" ht="39" customHeight="1" x14ac:dyDescent="0.15">
      <c r="A6" s="73"/>
      <c r="B6" s="73"/>
      <c r="C6" s="75"/>
      <c r="D6" s="75" t="s">
        <v>280</v>
      </c>
      <c r="E6" s="73"/>
      <c r="F6" s="73"/>
      <c r="G6" s="73"/>
      <c r="H6" s="73"/>
      <c r="I6" s="73"/>
      <c r="J6" s="73"/>
    </row>
    <row r="7" spans="1:10" ht="19.5" customHeight="1" x14ac:dyDescent="0.15">
      <c r="A7" s="73"/>
      <c r="B7" s="73"/>
      <c r="C7" s="73"/>
      <c r="D7" s="73"/>
      <c r="E7" s="73"/>
      <c r="F7" s="73"/>
      <c r="G7" s="73"/>
      <c r="H7" s="73"/>
      <c r="I7" s="73"/>
      <c r="J7" s="73"/>
    </row>
    <row r="8" spans="1:10" ht="19.5" customHeight="1" x14ac:dyDescent="0.15">
      <c r="A8" s="73" t="s">
        <v>162</v>
      </c>
      <c r="B8" s="73"/>
      <c r="C8" s="73" t="s">
        <v>163</v>
      </c>
      <c r="D8" s="73"/>
      <c r="E8" s="73"/>
      <c r="F8" s="73"/>
      <c r="G8" s="73"/>
      <c r="H8" s="73"/>
      <c r="I8" s="73"/>
      <c r="J8" s="73"/>
    </row>
    <row r="9" spans="1:10" ht="19.5" customHeight="1" x14ac:dyDescent="0.15">
      <c r="A9" s="73"/>
      <c r="B9" s="73"/>
      <c r="C9" s="73"/>
      <c r="D9" s="73"/>
      <c r="E9" s="73"/>
      <c r="F9" s="73"/>
      <c r="G9" s="73"/>
      <c r="H9" s="73"/>
      <c r="I9" s="73"/>
      <c r="J9" s="73"/>
    </row>
    <row r="10" spans="1:10" ht="19.5" customHeight="1" x14ac:dyDescent="0.15">
      <c r="A10" s="73" t="s">
        <v>164</v>
      </c>
      <c r="B10" s="73"/>
      <c r="C10" s="73" t="s">
        <v>163</v>
      </c>
      <c r="D10" s="73"/>
      <c r="E10" s="73"/>
      <c r="F10" s="73"/>
      <c r="G10" s="73"/>
      <c r="H10" s="73"/>
      <c r="I10" s="73"/>
      <c r="J10" s="73"/>
    </row>
    <row r="11" spans="1:10" ht="19.5" customHeight="1" x14ac:dyDescent="0.15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27" customHeight="1" thickBot="1" x14ac:dyDescent="0.2">
      <c r="A12" s="73" t="s">
        <v>165</v>
      </c>
      <c r="B12" s="73"/>
      <c r="C12" s="338"/>
      <c r="D12" s="339" t="s">
        <v>166</v>
      </c>
      <c r="E12" s="340" t="s">
        <v>167</v>
      </c>
      <c r="F12" s="340" t="s">
        <v>135</v>
      </c>
      <c r="G12" s="76" t="s">
        <v>168</v>
      </c>
      <c r="H12" s="73"/>
      <c r="I12" s="73"/>
      <c r="J12" s="73"/>
    </row>
    <row r="13" spans="1:10" ht="27" customHeight="1" thickTop="1" x14ac:dyDescent="0.15">
      <c r="A13" s="73"/>
      <c r="B13" s="73"/>
      <c r="C13" s="341">
        <v>1</v>
      </c>
      <c r="D13" s="342" t="s">
        <v>282</v>
      </c>
      <c r="E13" s="343" t="s">
        <v>169</v>
      </c>
      <c r="F13" s="344" t="s">
        <v>283</v>
      </c>
      <c r="G13" s="78"/>
      <c r="H13" s="73"/>
      <c r="I13" s="73"/>
      <c r="J13" s="73"/>
    </row>
    <row r="14" spans="1:10" ht="27" customHeight="1" x14ac:dyDescent="0.15">
      <c r="A14" s="73"/>
      <c r="B14" s="73"/>
      <c r="C14" s="341">
        <v>2</v>
      </c>
      <c r="D14" s="345" t="s">
        <v>288</v>
      </c>
      <c r="E14" s="346" t="s">
        <v>351</v>
      </c>
      <c r="F14" s="347" t="s">
        <v>284</v>
      </c>
      <c r="G14" s="334" t="s">
        <v>364</v>
      </c>
      <c r="H14" s="73"/>
      <c r="I14" s="73"/>
      <c r="J14" s="73"/>
    </row>
    <row r="15" spans="1:10" ht="27" customHeight="1" x14ac:dyDescent="0.15">
      <c r="A15" s="73"/>
      <c r="B15" s="73"/>
      <c r="C15" s="348">
        <v>3</v>
      </c>
      <c r="D15" s="345" t="s">
        <v>381</v>
      </c>
      <c r="E15" s="346" t="s">
        <v>355</v>
      </c>
      <c r="F15" s="347" t="s">
        <v>285</v>
      </c>
      <c r="G15" s="79"/>
    </row>
    <row r="16" spans="1:10" ht="27" customHeight="1" x14ac:dyDescent="0.15">
      <c r="A16" s="73"/>
      <c r="B16" s="73"/>
      <c r="C16" s="341">
        <v>4</v>
      </c>
      <c r="D16" s="345" t="s">
        <v>379</v>
      </c>
      <c r="E16" s="346" t="s">
        <v>352</v>
      </c>
      <c r="F16" s="347" t="s">
        <v>309</v>
      </c>
      <c r="G16" s="360" t="s">
        <v>260</v>
      </c>
    </row>
    <row r="17" spans="1:10" ht="27" customHeight="1" x14ac:dyDescent="0.15">
      <c r="A17" s="73"/>
      <c r="B17" s="73"/>
      <c r="C17" s="348">
        <v>5</v>
      </c>
      <c r="D17" s="345" t="s">
        <v>379</v>
      </c>
      <c r="E17" s="346" t="s">
        <v>356</v>
      </c>
      <c r="F17" s="347" t="s">
        <v>309</v>
      </c>
      <c r="G17" s="361"/>
    </row>
    <row r="18" spans="1:10" ht="27" customHeight="1" x14ac:dyDescent="0.15">
      <c r="A18" s="73"/>
      <c r="B18" s="73"/>
      <c r="C18" s="341">
        <v>6</v>
      </c>
      <c r="D18" s="345" t="s">
        <v>286</v>
      </c>
      <c r="E18" s="346" t="s">
        <v>353</v>
      </c>
      <c r="F18" s="347" t="s">
        <v>289</v>
      </c>
      <c r="G18" s="360" t="s">
        <v>260</v>
      </c>
    </row>
    <row r="19" spans="1:10" ht="27" customHeight="1" x14ac:dyDescent="0.15">
      <c r="A19" s="73"/>
      <c r="B19" s="73"/>
      <c r="C19" s="348">
        <v>7</v>
      </c>
      <c r="D19" s="345" t="s">
        <v>287</v>
      </c>
      <c r="E19" s="346" t="s">
        <v>357</v>
      </c>
      <c r="F19" s="347" t="s">
        <v>289</v>
      </c>
      <c r="G19" s="361"/>
    </row>
    <row r="20" spans="1:10" ht="27" customHeight="1" x14ac:dyDescent="0.15">
      <c r="A20" s="73"/>
      <c r="B20" s="73"/>
      <c r="C20" s="341">
        <v>8</v>
      </c>
      <c r="D20" s="345" t="s">
        <v>290</v>
      </c>
      <c r="E20" s="346" t="s">
        <v>170</v>
      </c>
      <c r="F20" s="347" t="s">
        <v>291</v>
      </c>
      <c r="G20" s="79"/>
    </row>
    <row r="21" spans="1:10" ht="27" customHeight="1" x14ac:dyDescent="0.15">
      <c r="A21" s="73"/>
      <c r="B21" s="73"/>
      <c r="C21" s="348">
        <v>9</v>
      </c>
      <c r="D21" s="345" t="s">
        <v>292</v>
      </c>
      <c r="E21" s="346" t="s">
        <v>171</v>
      </c>
      <c r="F21" s="347" t="s">
        <v>294</v>
      </c>
      <c r="G21" s="360" t="s">
        <v>260</v>
      </c>
    </row>
    <row r="22" spans="1:10" ht="27" customHeight="1" x14ac:dyDescent="0.15">
      <c r="A22" s="73"/>
      <c r="B22" s="73"/>
      <c r="C22" s="341">
        <v>10</v>
      </c>
      <c r="D22" s="345" t="s">
        <v>293</v>
      </c>
      <c r="E22" s="346" t="s">
        <v>171</v>
      </c>
      <c r="F22" s="347" t="s">
        <v>294</v>
      </c>
      <c r="G22" s="361"/>
    </row>
    <row r="23" spans="1:10" ht="27" customHeight="1" x14ac:dyDescent="0.15">
      <c r="A23" s="73"/>
      <c r="B23" s="73"/>
      <c r="C23" s="348">
        <v>11</v>
      </c>
      <c r="D23" s="345" t="s">
        <v>295</v>
      </c>
      <c r="E23" s="346" t="s">
        <v>360</v>
      </c>
      <c r="F23" s="347" t="s">
        <v>297</v>
      </c>
      <c r="G23" s="335" t="s">
        <v>363</v>
      </c>
    </row>
    <row r="24" spans="1:10" ht="27" customHeight="1" x14ac:dyDescent="0.15">
      <c r="A24" s="73"/>
      <c r="B24" s="73"/>
      <c r="C24" s="341">
        <v>12</v>
      </c>
      <c r="D24" s="349" t="s">
        <v>296</v>
      </c>
      <c r="E24" s="350" t="s">
        <v>361</v>
      </c>
      <c r="F24" s="351" t="s">
        <v>298</v>
      </c>
      <c r="G24" s="336"/>
    </row>
    <row r="25" spans="1:10" ht="27" customHeight="1" x14ac:dyDescent="0.15">
      <c r="A25" s="73"/>
      <c r="B25" s="73"/>
      <c r="C25" s="348">
        <v>13</v>
      </c>
      <c r="D25" s="349" t="s">
        <v>299</v>
      </c>
      <c r="E25" s="350" t="s">
        <v>354</v>
      </c>
      <c r="F25" s="351" t="s">
        <v>300</v>
      </c>
      <c r="G25" s="337" t="s">
        <v>362</v>
      </c>
    </row>
    <row r="26" spans="1:10" ht="27" customHeight="1" x14ac:dyDescent="0.15">
      <c r="A26" s="73"/>
      <c r="B26" s="73"/>
      <c r="C26" s="341">
        <v>14</v>
      </c>
      <c r="D26" s="349" t="s">
        <v>303</v>
      </c>
      <c r="E26" s="350" t="s">
        <v>358</v>
      </c>
      <c r="F26" s="351" t="s">
        <v>301</v>
      </c>
      <c r="G26" s="362" t="s">
        <v>363</v>
      </c>
    </row>
    <row r="27" spans="1:10" ht="27" customHeight="1" x14ac:dyDescent="0.15">
      <c r="A27" s="73"/>
      <c r="B27" s="73"/>
      <c r="C27" s="352">
        <v>15</v>
      </c>
      <c r="D27" s="353" t="s">
        <v>304</v>
      </c>
      <c r="E27" s="354" t="s">
        <v>359</v>
      </c>
      <c r="F27" s="355" t="s">
        <v>302</v>
      </c>
      <c r="G27" s="363"/>
    </row>
    <row r="28" spans="1:10" ht="23.25" customHeight="1" x14ac:dyDescent="0.15">
      <c r="A28" s="73"/>
      <c r="B28" s="73"/>
      <c r="C28" s="80"/>
      <c r="D28" s="77"/>
      <c r="E28" s="81"/>
      <c r="F28" s="80"/>
      <c r="G28" s="82"/>
      <c r="H28" s="73"/>
      <c r="I28" s="73"/>
      <c r="J28" s="73"/>
    </row>
    <row r="29" spans="1:10" ht="23.25" customHeight="1" x14ac:dyDescent="0.15">
      <c r="A29" s="73" t="s">
        <v>172</v>
      </c>
      <c r="B29" s="73"/>
      <c r="C29" s="73" t="s">
        <v>173</v>
      </c>
      <c r="D29" s="73"/>
      <c r="E29" s="73"/>
      <c r="F29" s="73"/>
      <c r="G29" s="73"/>
      <c r="H29" s="73"/>
      <c r="I29" s="73"/>
      <c r="J29" s="73"/>
    </row>
    <row r="30" spans="1:10" ht="23.25" customHeight="1" x14ac:dyDescent="0.15">
      <c r="A30" s="73"/>
      <c r="B30" s="73"/>
      <c r="C30" s="73"/>
      <c r="D30" s="73"/>
      <c r="E30" s="73"/>
      <c r="F30" s="73"/>
      <c r="G30" s="73"/>
      <c r="H30" s="73"/>
      <c r="I30" s="73"/>
      <c r="J30" s="73"/>
    </row>
    <row r="31" spans="1:10" ht="23.25" customHeight="1" x14ac:dyDescent="0.15">
      <c r="A31" s="73" t="s">
        <v>174</v>
      </c>
      <c r="B31" s="73"/>
      <c r="C31" s="73" t="s">
        <v>175</v>
      </c>
      <c r="D31" s="73"/>
      <c r="E31" s="73"/>
      <c r="F31" s="73"/>
      <c r="G31" s="73"/>
      <c r="H31" s="73"/>
      <c r="I31" s="73"/>
      <c r="J31" s="73"/>
    </row>
    <row r="32" spans="1:10" ht="23.25" customHeight="1" x14ac:dyDescent="0.15">
      <c r="A32" s="73"/>
      <c r="B32" s="73"/>
      <c r="C32" s="73"/>
      <c r="D32" s="73" t="s">
        <v>176</v>
      </c>
      <c r="E32" s="73"/>
      <c r="F32" s="73"/>
      <c r="G32" s="73"/>
      <c r="H32" s="73"/>
      <c r="I32" s="73"/>
      <c r="J32" s="73"/>
    </row>
    <row r="33" spans="1:10" ht="23.25" customHeight="1" x14ac:dyDescent="0.15">
      <c r="A33" s="73"/>
      <c r="B33" s="73"/>
      <c r="C33" s="73"/>
      <c r="D33" s="73" t="s">
        <v>274</v>
      </c>
      <c r="E33" s="73"/>
      <c r="F33" s="73"/>
      <c r="G33" s="73"/>
      <c r="H33" s="73"/>
      <c r="I33" s="73"/>
      <c r="J33" s="73"/>
    </row>
    <row r="34" spans="1:10" ht="23.25" customHeight="1" x14ac:dyDescent="0.15">
      <c r="A34" s="73"/>
      <c r="B34" s="73"/>
      <c r="C34" s="73"/>
      <c r="D34" s="73" t="s">
        <v>177</v>
      </c>
      <c r="E34" s="73"/>
      <c r="F34" s="73"/>
      <c r="G34" s="73"/>
      <c r="H34" s="73"/>
      <c r="I34" s="73"/>
      <c r="J34" s="73"/>
    </row>
    <row r="35" spans="1:10" ht="23.25" customHeight="1" x14ac:dyDescent="0.15">
      <c r="A35" s="73"/>
      <c r="B35" s="73"/>
      <c r="C35" s="73" t="s">
        <v>178</v>
      </c>
      <c r="D35" s="73"/>
      <c r="E35" s="73"/>
      <c r="F35" s="73"/>
      <c r="G35" s="73"/>
      <c r="H35" s="73"/>
      <c r="I35" s="73"/>
      <c r="J35" s="73"/>
    </row>
    <row r="36" spans="1:10" ht="23.25" customHeight="1" x14ac:dyDescent="0.15">
      <c r="A36" s="73"/>
      <c r="B36" s="73"/>
      <c r="C36" s="73"/>
      <c r="D36" s="73" t="s">
        <v>179</v>
      </c>
      <c r="E36" s="73"/>
      <c r="F36" s="73"/>
      <c r="G36" s="73"/>
      <c r="H36" s="73"/>
      <c r="I36" s="73"/>
      <c r="J36" s="73"/>
    </row>
    <row r="37" spans="1:10" ht="23.25" customHeight="1" x14ac:dyDescent="0.15">
      <c r="A37" s="73"/>
      <c r="B37" s="73"/>
      <c r="C37" s="73"/>
      <c r="D37" s="73" t="s">
        <v>275</v>
      </c>
      <c r="E37" s="73"/>
      <c r="F37" s="73"/>
      <c r="G37" s="73"/>
      <c r="H37" s="73"/>
      <c r="I37" s="73"/>
      <c r="J37" s="73"/>
    </row>
    <row r="38" spans="1:10" ht="23.25" customHeight="1" x14ac:dyDescent="0.15">
      <c r="A38" s="73"/>
      <c r="B38" s="73"/>
      <c r="C38" s="73"/>
      <c r="D38" s="73" t="s">
        <v>177</v>
      </c>
      <c r="E38" s="73"/>
      <c r="F38" s="73"/>
      <c r="G38" s="73"/>
      <c r="H38" s="73"/>
      <c r="I38" s="73"/>
      <c r="J38" s="73"/>
    </row>
    <row r="39" spans="1:10" ht="23.25" customHeight="1" x14ac:dyDescent="0.15">
      <c r="A39" s="73"/>
      <c r="B39" s="73"/>
      <c r="C39" s="73"/>
      <c r="D39" s="73"/>
      <c r="E39" s="73"/>
      <c r="F39" s="73"/>
      <c r="G39" s="73"/>
      <c r="H39" s="73"/>
      <c r="I39" s="73"/>
      <c r="J39" s="73"/>
    </row>
    <row r="40" spans="1:10" ht="23.25" customHeight="1" x14ac:dyDescent="0.15">
      <c r="A40" s="73"/>
      <c r="B40" s="73"/>
      <c r="C40" s="73"/>
      <c r="D40" s="83" t="s">
        <v>180</v>
      </c>
      <c r="E40" s="73"/>
      <c r="F40" s="73"/>
      <c r="G40" s="73"/>
      <c r="H40" s="73"/>
      <c r="I40" s="73"/>
      <c r="J40" s="73"/>
    </row>
    <row r="41" spans="1:10" ht="23.25" customHeight="1" x14ac:dyDescent="0.15">
      <c r="A41" s="73"/>
      <c r="B41" s="73"/>
      <c r="C41" s="73"/>
      <c r="D41" s="73"/>
      <c r="E41" s="73"/>
      <c r="F41" s="73"/>
      <c r="G41" s="73"/>
      <c r="H41" s="73"/>
      <c r="I41" s="73"/>
      <c r="J41" s="73"/>
    </row>
    <row r="42" spans="1:10" ht="23.25" customHeight="1" x14ac:dyDescent="0.15">
      <c r="A42" s="73" t="s">
        <v>181</v>
      </c>
      <c r="B42" s="73"/>
      <c r="C42" s="73" t="s">
        <v>182</v>
      </c>
      <c r="D42" s="73"/>
      <c r="E42" s="73"/>
      <c r="F42" s="73"/>
      <c r="G42" s="73"/>
      <c r="H42" s="73"/>
      <c r="I42" s="73"/>
      <c r="J42" s="73"/>
    </row>
    <row r="43" spans="1:10" ht="23.25" customHeight="1" x14ac:dyDescent="0.15">
      <c r="A43" s="73" t="s">
        <v>183</v>
      </c>
      <c r="B43" s="73"/>
      <c r="C43" s="73"/>
      <c r="D43" s="73"/>
      <c r="E43" s="73"/>
      <c r="F43" s="73"/>
      <c r="G43" s="73"/>
      <c r="H43" s="73"/>
      <c r="I43" s="73"/>
      <c r="J43" s="73"/>
    </row>
    <row r="44" spans="1:10" ht="23.25" customHeight="1" x14ac:dyDescent="0.15">
      <c r="A44" s="73" t="s">
        <v>184</v>
      </c>
      <c r="B44" s="73"/>
      <c r="C44" s="73" t="s">
        <v>185</v>
      </c>
      <c r="D44" s="73"/>
      <c r="E44" s="73"/>
      <c r="F44" s="73"/>
      <c r="G44" s="73"/>
      <c r="H44" s="73"/>
      <c r="I44" s="73"/>
      <c r="J44" s="73"/>
    </row>
    <row r="45" spans="1:10" ht="23.25" customHeight="1" x14ac:dyDescent="0.15">
      <c r="A45" s="73"/>
      <c r="B45" s="73"/>
      <c r="C45" s="73" t="s">
        <v>373</v>
      </c>
      <c r="D45" s="73"/>
      <c r="E45" s="73"/>
      <c r="F45" s="73"/>
      <c r="G45" s="73"/>
      <c r="H45" s="73"/>
      <c r="I45" s="73"/>
      <c r="J45" s="73"/>
    </row>
    <row r="46" spans="1:10" ht="23.25" customHeight="1" x14ac:dyDescent="0.15">
      <c r="A46" s="73"/>
      <c r="B46" s="73"/>
      <c r="C46" s="73"/>
      <c r="D46" s="73"/>
      <c r="E46" s="73"/>
      <c r="F46" s="73"/>
      <c r="G46" s="73"/>
      <c r="H46" s="73"/>
      <c r="I46" s="73"/>
      <c r="J46" s="73"/>
    </row>
    <row r="47" spans="1:10" ht="23.25" customHeight="1" x14ac:dyDescent="0.15">
      <c r="A47" s="73"/>
      <c r="B47" s="73"/>
      <c r="C47" s="73" t="s">
        <v>369</v>
      </c>
      <c r="D47" s="73"/>
      <c r="E47" s="73"/>
      <c r="F47" s="73"/>
      <c r="G47" s="73"/>
      <c r="H47" s="73"/>
      <c r="I47" s="73"/>
      <c r="J47" s="73"/>
    </row>
    <row r="48" spans="1:10" ht="15" customHeight="1" x14ac:dyDescent="0.15">
      <c r="A48" s="73"/>
      <c r="B48" s="73"/>
      <c r="C48" s="73"/>
      <c r="D48" s="73"/>
      <c r="E48" s="73"/>
      <c r="F48" s="73"/>
      <c r="G48" s="73"/>
      <c r="H48" s="73"/>
      <c r="I48" s="73"/>
      <c r="J48" s="73"/>
    </row>
    <row r="49" spans="1:10" ht="23.25" customHeight="1" x14ac:dyDescent="0.15">
      <c r="A49" s="73"/>
      <c r="B49" s="73"/>
      <c r="C49" s="73"/>
      <c r="D49" s="73" t="s">
        <v>186</v>
      </c>
      <c r="E49" s="73"/>
      <c r="F49" s="73"/>
      <c r="G49" s="73"/>
      <c r="H49" s="73"/>
      <c r="I49" s="73"/>
      <c r="J49" s="73"/>
    </row>
    <row r="50" spans="1:10" ht="15" customHeight="1" x14ac:dyDescent="0.15">
      <c r="A50" s="73"/>
      <c r="B50" s="73"/>
      <c r="C50" s="73"/>
      <c r="D50" s="73"/>
      <c r="E50" s="73"/>
      <c r="F50" s="73"/>
      <c r="G50" s="73"/>
      <c r="H50" s="73"/>
      <c r="I50" s="73"/>
      <c r="J50" s="73"/>
    </row>
    <row r="51" spans="1:10" ht="23.25" customHeight="1" x14ac:dyDescent="0.15">
      <c r="A51" s="73"/>
      <c r="B51" s="73"/>
      <c r="C51" s="73"/>
      <c r="D51" s="84" t="s">
        <v>365</v>
      </c>
      <c r="E51" s="73"/>
      <c r="F51" s="73"/>
      <c r="G51" s="73"/>
      <c r="H51" s="73"/>
      <c r="I51" s="73"/>
      <c r="J51" s="73"/>
    </row>
    <row r="52" spans="1:10" ht="15" customHeight="1" x14ac:dyDescent="0.15">
      <c r="A52" s="73"/>
      <c r="B52" s="73"/>
      <c r="C52" s="73"/>
      <c r="D52" s="73"/>
      <c r="E52" s="73"/>
      <c r="F52" s="73"/>
      <c r="G52" s="73"/>
      <c r="H52" s="73"/>
      <c r="I52" s="73"/>
      <c r="J52" s="73"/>
    </row>
    <row r="53" spans="1:10" ht="23.25" customHeight="1" x14ac:dyDescent="0.15">
      <c r="A53" s="73"/>
      <c r="B53" s="73"/>
      <c r="C53" s="73" t="s">
        <v>187</v>
      </c>
      <c r="D53" s="73"/>
      <c r="E53" s="73"/>
      <c r="F53" s="73"/>
      <c r="G53" s="73"/>
      <c r="H53" s="73"/>
      <c r="I53" s="73"/>
      <c r="J53" s="73"/>
    </row>
    <row r="54" spans="1:10" ht="23.25" customHeight="1" x14ac:dyDescent="0.15">
      <c r="A54" s="73"/>
      <c r="B54" s="73"/>
      <c r="C54" s="73"/>
      <c r="D54" s="73"/>
      <c r="E54" s="73"/>
      <c r="F54" s="73"/>
      <c r="G54" s="73"/>
      <c r="H54" s="73"/>
      <c r="I54" s="73"/>
      <c r="J54" s="73"/>
    </row>
    <row r="55" spans="1:10" ht="23.25" customHeight="1" x14ac:dyDescent="0.15">
      <c r="A55" s="73" t="s">
        <v>188</v>
      </c>
      <c r="B55" s="73"/>
      <c r="C55" s="73" t="s">
        <v>189</v>
      </c>
      <c r="D55" s="73"/>
      <c r="E55" s="73"/>
      <c r="F55" s="73"/>
      <c r="G55" s="73"/>
      <c r="H55" s="73"/>
      <c r="I55" s="73"/>
      <c r="J55" s="73"/>
    </row>
    <row r="56" spans="1:10" ht="23.25" customHeight="1" x14ac:dyDescent="0.15">
      <c r="A56" s="73"/>
      <c r="B56" s="73"/>
      <c r="C56" s="73"/>
      <c r="D56" s="73"/>
      <c r="E56" s="73"/>
      <c r="F56" s="73"/>
      <c r="G56" s="73"/>
      <c r="H56" s="73"/>
      <c r="I56" s="73"/>
      <c r="J56" s="73"/>
    </row>
    <row r="57" spans="1:10" ht="23.25" customHeight="1" x14ac:dyDescent="0.15">
      <c r="A57" s="73" t="s">
        <v>190</v>
      </c>
      <c r="B57" s="73"/>
      <c r="C57" s="73" t="s">
        <v>191</v>
      </c>
      <c r="D57" s="73"/>
      <c r="E57" s="73"/>
      <c r="F57" s="73"/>
      <c r="G57" s="73"/>
      <c r="H57" s="73"/>
      <c r="I57" s="73"/>
      <c r="J57" s="73"/>
    </row>
    <row r="58" spans="1:10" ht="23.25" customHeight="1" x14ac:dyDescent="0.15">
      <c r="A58" s="73" t="s">
        <v>192</v>
      </c>
      <c r="B58" s="73"/>
      <c r="C58" s="73" t="s">
        <v>193</v>
      </c>
      <c r="D58" s="73"/>
      <c r="E58" s="73"/>
      <c r="F58" s="73"/>
      <c r="G58" s="73"/>
      <c r="H58" s="73"/>
      <c r="I58" s="73"/>
      <c r="J58" s="73"/>
    </row>
    <row r="59" spans="1:10" ht="15" customHeight="1" x14ac:dyDescent="0.15">
      <c r="B59" s="73"/>
      <c r="C59" s="73"/>
      <c r="D59" s="73"/>
      <c r="E59" s="73"/>
      <c r="F59" s="73"/>
      <c r="G59" s="73"/>
      <c r="H59" s="73"/>
      <c r="I59" s="73"/>
      <c r="J59" s="73"/>
    </row>
    <row r="60" spans="1:10" ht="23.25" customHeight="1" x14ac:dyDescent="0.15">
      <c r="A60" s="73"/>
      <c r="B60" s="73"/>
      <c r="C60" s="73"/>
      <c r="D60" s="357" t="s">
        <v>279</v>
      </c>
      <c r="E60" s="358"/>
      <c r="F60" s="358"/>
      <c r="G60" s="73" t="s">
        <v>305</v>
      </c>
      <c r="H60" s="73"/>
      <c r="I60" s="73"/>
      <c r="J60" s="73"/>
    </row>
    <row r="61" spans="1:10" ht="15" customHeight="1" x14ac:dyDescent="0.15">
      <c r="A61" s="73"/>
      <c r="B61" s="73"/>
      <c r="C61" s="73"/>
      <c r="D61" s="73"/>
      <c r="E61" s="73"/>
      <c r="F61" s="73"/>
      <c r="G61" s="73"/>
      <c r="H61" s="73"/>
      <c r="I61" s="73"/>
      <c r="J61" s="73"/>
    </row>
    <row r="62" spans="1:10" ht="23.25" customHeight="1" x14ac:dyDescent="0.15">
      <c r="A62" s="73"/>
      <c r="B62" s="73"/>
      <c r="C62" s="73" t="s">
        <v>368</v>
      </c>
      <c r="D62" s="73"/>
      <c r="E62" s="73"/>
      <c r="F62" s="73"/>
      <c r="G62" s="73"/>
      <c r="H62" s="73"/>
      <c r="I62" s="73"/>
      <c r="J62" s="73"/>
    </row>
    <row r="63" spans="1:10" ht="15" customHeight="1" x14ac:dyDescent="0.15">
      <c r="A63" s="73"/>
      <c r="B63" s="73"/>
      <c r="C63" s="73"/>
      <c r="D63" s="73"/>
      <c r="E63" s="73"/>
      <c r="F63" s="73"/>
      <c r="G63" s="73"/>
      <c r="H63" s="73"/>
      <c r="I63" s="73"/>
      <c r="J63" s="73"/>
    </row>
    <row r="64" spans="1:10" ht="23.25" customHeight="1" x14ac:dyDescent="0.15">
      <c r="A64" s="73"/>
      <c r="B64" s="73"/>
      <c r="C64" s="73" t="s">
        <v>194</v>
      </c>
      <c r="D64" s="73"/>
      <c r="E64" s="73"/>
      <c r="F64" s="73"/>
      <c r="G64" s="73"/>
      <c r="H64" s="73"/>
      <c r="I64" s="73"/>
      <c r="J64" s="73"/>
    </row>
    <row r="65" spans="1:10" ht="15" customHeight="1" x14ac:dyDescent="0.15">
      <c r="A65" s="73"/>
      <c r="B65" s="73"/>
      <c r="C65" s="73"/>
      <c r="D65" s="73"/>
      <c r="E65" s="73"/>
      <c r="F65" s="73"/>
      <c r="G65" s="73"/>
      <c r="H65" s="73"/>
      <c r="I65" s="73"/>
      <c r="J65" s="73"/>
    </row>
    <row r="66" spans="1:10" ht="23.25" customHeight="1" x14ac:dyDescent="0.15">
      <c r="A66" s="73"/>
      <c r="B66" s="73"/>
      <c r="C66" s="73" t="s">
        <v>195</v>
      </c>
      <c r="D66" s="73"/>
      <c r="E66" s="73"/>
      <c r="F66" s="73"/>
      <c r="G66" s="73"/>
      <c r="H66" s="73"/>
      <c r="I66" s="73"/>
      <c r="J66" s="73"/>
    </row>
    <row r="67" spans="1:10" ht="15" customHeight="1" x14ac:dyDescent="0.15">
      <c r="A67" s="73"/>
      <c r="B67" s="73"/>
      <c r="C67" s="73"/>
      <c r="D67" s="73"/>
      <c r="E67" s="73"/>
      <c r="F67" s="73"/>
      <c r="G67" s="73"/>
      <c r="H67" s="73"/>
      <c r="I67" s="73"/>
      <c r="J67" s="73"/>
    </row>
    <row r="68" spans="1:10" ht="23.25" customHeight="1" x14ac:dyDescent="0.15">
      <c r="A68" s="73"/>
      <c r="B68" s="73"/>
      <c r="C68" s="73" t="s">
        <v>366</v>
      </c>
      <c r="D68" s="73"/>
      <c r="E68" s="73"/>
      <c r="F68" s="73"/>
      <c r="G68" s="73"/>
      <c r="H68" s="73"/>
      <c r="I68" s="73"/>
      <c r="J68" s="73"/>
    </row>
    <row r="69" spans="1:10" ht="23.25" customHeight="1" x14ac:dyDescent="0.15">
      <c r="A69" s="73"/>
      <c r="B69" s="73"/>
      <c r="C69" s="73" t="s">
        <v>196</v>
      </c>
      <c r="D69" s="73"/>
      <c r="E69" s="73"/>
      <c r="F69" s="73"/>
      <c r="G69" s="73"/>
      <c r="H69" s="73"/>
      <c r="I69" s="73"/>
      <c r="J69" s="73"/>
    </row>
    <row r="70" spans="1:10" ht="15" customHeight="1" x14ac:dyDescent="0.15">
      <c r="A70" s="73"/>
      <c r="B70" s="73"/>
      <c r="C70" s="73"/>
      <c r="D70" s="73"/>
      <c r="E70" s="73"/>
      <c r="F70" s="73"/>
      <c r="G70" s="73"/>
      <c r="H70" s="73"/>
      <c r="I70" s="73"/>
      <c r="J70" s="73"/>
    </row>
    <row r="71" spans="1:10" ht="23.25" customHeight="1" x14ac:dyDescent="0.15">
      <c r="A71" s="73"/>
      <c r="B71" s="73"/>
      <c r="C71" s="73" t="s">
        <v>367</v>
      </c>
      <c r="D71" s="73"/>
      <c r="E71" s="73"/>
      <c r="F71" s="73"/>
      <c r="G71" s="73"/>
      <c r="H71" s="73"/>
      <c r="I71" s="73"/>
      <c r="J71" s="73"/>
    </row>
    <row r="72" spans="1:10" ht="23.25" customHeight="1" x14ac:dyDescent="0.15">
      <c r="A72" s="73"/>
      <c r="B72" s="73"/>
      <c r="C72" s="73" t="s">
        <v>261</v>
      </c>
      <c r="D72" s="73"/>
      <c r="E72" s="73"/>
      <c r="F72" s="73"/>
      <c r="G72" s="73"/>
      <c r="H72" s="73"/>
      <c r="I72" s="73"/>
      <c r="J72" s="73"/>
    </row>
    <row r="73" spans="1:10" ht="19.5" customHeight="1" x14ac:dyDescent="0.15">
      <c r="A73" s="73"/>
      <c r="B73" s="73"/>
      <c r="C73" s="73"/>
      <c r="D73" s="73"/>
      <c r="E73" s="73"/>
      <c r="F73" s="73"/>
      <c r="G73" s="73"/>
      <c r="H73" s="73"/>
      <c r="I73" s="73"/>
      <c r="J73" s="73"/>
    </row>
    <row r="74" spans="1:10" ht="19.5" customHeight="1" x14ac:dyDescent="0.15">
      <c r="A74" s="73"/>
      <c r="B74" s="73"/>
      <c r="C74" s="73"/>
      <c r="D74" s="73"/>
      <c r="E74" s="73"/>
      <c r="F74" s="73"/>
      <c r="G74" s="73"/>
      <c r="H74" s="73"/>
      <c r="I74" s="73"/>
      <c r="J74" s="73"/>
    </row>
    <row r="75" spans="1:10" ht="19.5" customHeight="1" x14ac:dyDescent="0.15">
      <c r="A75" s="73" t="s">
        <v>197</v>
      </c>
      <c r="B75" s="73"/>
      <c r="C75" s="73" t="s">
        <v>370</v>
      </c>
      <c r="D75" s="73"/>
      <c r="E75" s="73"/>
      <c r="F75" s="73"/>
      <c r="G75" s="73"/>
      <c r="H75" s="73"/>
      <c r="I75" s="73"/>
      <c r="J75" s="73"/>
    </row>
    <row r="76" spans="1:10" ht="19.5" customHeight="1" x14ac:dyDescent="0.15">
      <c r="A76" s="73"/>
      <c r="B76" s="73"/>
      <c r="C76" s="73"/>
      <c r="D76" s="73"/>
      <c r="E76" s="73"/>
      <c r="F76" s="73"/>
      <c r="G76" s="73"/>
      <c r="H76" s="73"/>
      <c r="I76" s="73"/>
      <c r="J76" s="73"/>
    </row>
    <row r="77" spans="1:10" ht="19.5" customHeight="1" x14ac:dyDescent="0.15">
      <c r="A77" s="73"/>
      <c r="B77" s="73"/>
      <c r="C77" s="73" t="s">
        <v>306</v>
      </c>
      <c r="D77" s="73"/>
      <c r="E77" s="73"/>
      <c r="F77" s="73"/>
      <c r="G77" s="73"/>
      <c r="H77" s="73"/>
      <c r="I77" s="73"/>
      <c r="J77" s="73"/>
    </row>
    <row r="78" spans="1:10" ht="19.5" customHeight="1" x14ac:dyDescent="0.15">
      <c r="A78" s="73"/>
      <c r="B78" s="73"/>
      <c r="C78" s="73"/>
      <c r="D78" s="73"/>
      <c r="E78" s="73"/>
      <c r="F78" s="73"/>
      <c r="G78" s="73"/>
      <c r="H78" s="73"/>
      <c r="I78" s="73"/>
      <c r="J78" s="73"/>
    </row>
    <row r="79" spans="1:10" ht="19.5" customHeight="1" x14ac:dyDescent="0.15">
      <c r="A79" s="73"/>
      <c r="B79" s="73"/>
      <c r="C79" s="73" t="s">
        <v>371</v>
      </c>
      <c r="D79" s="73"/>
      <c r="E79" s="73"/>
      <c r="F79" s="73"/>
      <c r="G79" s="73"/>
      <c r="H79" s="73"/>
      <c r="I79" s="73"/>
      <c r="J79" s="73"/>
    </row>
    <row r="80" spans="1:10" ht="19.5" customHeight="1" x14ac:dyDescent="0.15">
      <c r="A80" s="73"/>
      <c r="B80" s="73"/>
      <c r="C80" s="73"/>
      <c r="D80" s="73"/>
      <c r="E80" s="73"/>
      <c r="F80" s="73"/>
      <c r="G80" s="73"/>
      <c r="H80" s="73"/>
      <c r="I80" s="73"/>
      <c r="J80" s="73"/>
    </row>
    <row r="81" spans="1:10" ht="19.5" customHeight="1" x14ac:dyDescent="0.15">
      <c r="A81" s="73"/>
      <c r="B81" s="73"/>
      <c r="C81" s="73" t="s">
        <v>198</v>
      </c>
      <c r="D81" s="73"/>
      <c r="E81" s="73"/>
      <c r="F81" s="73"/>
      <c r="G81" s="73"/>
      <c r="H81" s="73"/>
      <c r="I81" s="73"/>
      <c r="J81" s="73"/>
    </row>
    <row r="82" spans="1:10" ht="19.5" customHeight="1" x14ac:dyDescent="0.15">
      <c r="A82" s="73"/>
      <c r="B82" s="73"/>
      <c r="C82" s="73"/>
      <c r="D82" s="73"/>
      <c r="E82" s="73"/>
      <c r="F82" s="73"/>
      <c r="G82" s="73"/>
      <c r="H82" s="73"/>
      <c r="I82" s="73"/>
      <c r="J82" s="73"/>
    </row>
    <row r="83" spans="1:10" ht="19.5" customHeight="1" x14ac:dyDescent="0.15">
      <c r="A83" s="73"/>
      <c r="B83" s="73"/>
      <c r="C83" s="73" t="s">
        <v>262</v>
      </c>
      <c r="D83" s="73"/>
      <c r="E83" s="73"/>
      <c r="F83" s="73"/>
      <c r="G83" s="73"/>
      <c r="H83" s="73"/>
      <c r="I83" s="73"/>
      <c r="J83" s="73"/>
    </row>
    <row r="84" spans="1:10" ht="19.5" customHeight="1" x14ac:dyDescent="0.15">
      <c r="A84" s="73"/>
      <c r="B84" s="73"/>
      <c r="C84" s="73" t="s">
        <v>199</v>
      </c>
      <c r="D84" s="73"/>
      <c r="E84" s="73"/>
      <c r="F84" s="73"/>
      <c r="G84" s="73"/>
      <c r="H84" s="73"/>
      <c r="I84" s="73"/>
      <c r="J84" s="73"/>
    </row>
    <row r="85" spans="1:10" ht="19.5" customHeight="1" x14ac:dyDescent="0.15">
      <c r="A85" s="73"/>
      <c r="B85" s="73"/>
      <c r="C85" s="73"/>
      <c r="D85" s="73"/>
      <c r="E85" s="73"/>
      <c r="F85" s="73"/>
      <c r="G85" s="73"/>
      <c r="H85" s="73"/>
      <c r="I85" s="73"/>
      <c r="J85" s="73"/>
    </row>
    <row r="86" spans="1:10" ht="19.5" customHeight="1" x14ac:dyDescent="0.15">
      <c r="A86" s="315"/>
      <c r="B86" s="315"/>
      <c r="C86" s="315" t="s">
        <v>200</v>
      </c>
      <c r="D86" s="315"/>
      <c r="E86" s="315"/>
      <c r="F86" s="315"/>
      <c r="G86" s="315"/>
      <c r="H86" s="315"/>
      <c r="I86" s="315"/>
      <c r="J86" s="315"/>
    </row>
    <row r="87" spans="1:10" ht="19.5" customHeight="1" x14ac:dyDescent="0.15">
      <c r="A87" s="73"/>
      <c r="B87" s="73"/>
      <c r="C87" s="73"/>
      <c r="D87" s="73"/>
      <c r="E87" s="73"/>
      <c r="F87" s="73"/>
      <c r="G87" s="73"/>
      <c r="H87" s="73"/>
      <c r="I87" s="73"/>
      <c r="J87" s="73"/>
    </row>
    <row r="88" spans="1:10" ht="19.5" customHeight="1" x14ac:dyDescent="0.15">
      <c r="A88" s="315"/>
      <c r="B88" s="315"/>
      <c r="C88" s="315" t="s">
        <v>374</v>
      </c>
      <c r="D88" s="315"/>
      <c r="E88" s="315"/>
      <c r="F88" s="315"/>
      <c r="G88" s="315"/>
      <c r="H88" s="315"/>
      <c r="I88" s="315"/>
      <c r="J88" s="315"/>
    </row>
    <row r="89" spans="1:10" ht="19.5" customHeight="1" x14ac:dyDescent="0.15">
      <c r="A89" s="73"/>
      <c r="B89" s="73"/>
      <c r="C89" s="73"/>
      <c r="D89" s="73"/>
      <c r="E89" s="73"/>
      <c r="F89" s="73"/>
      <c r="G89" s="73"/>
      <c r="H89" s="73"/>
      <c r="I89" s="73"/>
      <c r="J89" s="73"/>
    </row>
    <row r="90" spans="1:10" ht="19.5" customHeight="1" x14ac:dyDescent="0.15">
      <c r="A90" s="73"/>
      <c r="B90" s="73"/>
      <c r="C90" s="73" t="s">
        <v>372</v>
      </c>
      <c r="D90" s="73"/>
      <c r="E90" s="73"/>
      <c r="F90" s="73"/>
      <c r="G90" s="73"/>
      <c r="H90" s="73"/>
      <c r="I90" s="73"/>
      <c r="J90" s="73"/>
    </row>
    <row r="91" spans="1:10" ht="19.5" customHeight="1" x14ac:dyDescent="0.15">
      <c r="A91" s="73"/>
      <c r="B91" s="73"/>
      <c r="C91" s="73" t="s">
        <v>307</v>
      </c>
      <c r="D91" s="73"/>
      <c r="E91" s="73"/>
      <c r="F91" s="316"/>
      <c r="G91" s="84"/>
      <c r="H91" s="73"/>
      <c r="I91" s="73"/>
      <c r="J91" s="73"/>
    </row>
    <row r="92" spans="1:10" ht="19.5" customHeight="1" x14ac:dyDescent="0.15">
      <c r="A92" s="73"/>
      <c r="B92" s="73"/>
      <c r="C92" s="73"/>
      <c r="D92" s="73"/>
      <c r="E92" s="73"/>
      <c r="F92" s="73"/>
      <c r="G92" s="73"/>
      <c r="H92" s="73"/>
      <c r="I92" s="73"/>
      <c r="J92" s="73"/>
    </row>
    <row r="93" spans="1:10" ht="19.5" customHeight="1" x14ac:dyDescent="0.15">
      <c r="A93" s="73" t="s">
        <v>201</v>
      </c>
      <c r="B93" s="73"/>
      <c r="C93" s="73" t="s">
        <v>202</v>
      </c>
      <c r="D93" s="73"/>
      <c r="E93" s="73"/>
      <c r="F93" s="73"/>
      <c r="G93" s="73"/>
      <c r="H93" s="73"/>
      <c r="I93" s="73"/>
      <c r="J93" s="73"/>
    </row>
    <row r="94" spans="1:10" ht="19.5" customHeight="1" x14ac:dyDescent="0.15">
      <c r="A94" s="73" t="s">
        <v>203</v>
      </c>
      <c r="B94" s="73"/>
      <c r="C94" s="73"/>
      <c r="D94" s="73"/>
      <c r="E94" s="73"/>
      <c r="F94" s="73"/>
      <c r="G94" s="73"/>
      <c r="H94" s="73"/>
      <c r="I94" s="73"/>
      <c r="J94" s="73"/>
    </row>
    <row r="95" spans="1:10" ht="19.5" customHeight="1" x14ac:dyDescent="0.15">
      <c r="A95" s="73"/>
      <c r="B95" s="73"/>
      <c r="C95" s="73" t="s">
        <v>204</v>
      </c>
      <c r="D95" s="73"/>
      <c r="E95" s="73"/>
      <c r="F95" s="73"/>
      <c r="G95" s="73"/>
      <c r="H95" s="73"/>
      <c r="I95" s="73"/>
      <c r="J95" s="73"/>
    </row>
    <row r="96" spans="1:10" ht="19.5" customHeight="1" x14ac:dyDescent="0.15">
      <c r="A96" s="73"/>
      <c r="B96" s="73"/>
      <c r="C96" s="73"/>
      <c r="D96" s="73"/>
      <c r="E96" s="73"/>
      <c r="F96" s="73"/>
      <c r="G96" s="73"/>
      <c r="H96" s="73"/>
      <c r="I96" s="73"/>
      <c r="J96" s="73"/>
    </row>
    <row r="97" spans="4:7" s="73" customFormat="1" ht="19.5" customHeight="1" x14ac:dyDescent="0.15">
      <c r="D97" s="73" t="s">
        <v>175</v>
      </c>
      <c r="F97" s="73" t="s">
        <v>205</v>
      </c>
    </row>
    <row r="98" spans="4:7" s="73" customFormat="1" ht="19.5" customHeight="1" x14ac:dyDescent="0.15"/>
    <row r="99" spans="4:7" s="73" customFormat="1" ht="19.5" customHeight="1" x14ac:dyDescent="0.15">
      <c r="D99" s="73" t="s">
        <v>206</v>
      </c>
      <c r="F99" s="73" t="s">
        <v>207</v>
      </c>
    </row>
    <row r="100" spans="4:7" s="73" customFormat="1" ht="19.5" customHeight="1" x14ac:dyDescent="0.15">
      <c r="D100" s="73" t="s">
        <v>208</v>
      </c>
      <c r="F100" s="73" t="s">
        <v>209</v>
      </c>
    </row>
    <row r="101" spans="4:7" s="73" customFormat="1" ht="19.5" customHeight="1" x14ac:dyDescent="0.15"/>
    <row r="102" spans="4:7" s="73" customFormat="1" ht="19.5" customHeight="1" x14ac:dyDescent="0.15">
      <c r="D102" s="85" t="s">
        <v>210</v>
      </c>
      <c r="F102" s="84" t="s">
        <v>211</v>
      </c>
    </row>
    <row r="103" spans="4:7" s="73" customFormat="1" ht="19.5" customHeight="1" x14ac:dyDescent="0.15">
      <c r="D103" s="85" t="s">
        <v>212</v>
      </c>
      <c r="E103" s="359" t="s">
        <v>213</v>
      </c>
      <c r="F103" s="359"/>
      <c r="G103" s="359"/>
    </row>
    <row r="104" spans="4:7" s="73" customFormat="1" ht="19.5" customHeight="1" x14ac:dyDescent="0.15"/>
    <row r="105" spans="4:7" s="73" customFormat="1" ht="19.5" customHeight="1" x14ac:dyDescent="0.15">
      <c r="D105" s="73" t="s">
        <v>214</v>
      </c>
      <c r="E105" s="86"/>
      <c r="F105" s="73" t="s">
        <v>215</v>
      </c>
    </row>
    <row r="106" spans="4:7" s="73" customFormat="1" ht="19.5" customHeight="1" x14ac:dyDescent="0.15">
      <c r="E106" s="84" t="s">
        <v>216</v>
      </c>
      <c r="F106" s="73" t="s">
        <v>217</v>
      </c>
    </row>
    <row r="107" spans="4:7" s="73" customFormat="1" ht="19.5" customHeight="1" x14ac:dyDescent="0.15">
      <c r="D107" s="73" t="s">
        <v>218</v>
      </c>
    </row>
    <row r="108" spans="4:7" s="73" customFormat="1" ht="19.5" customHeight="1" x14ac:dyDescent="0.15">
      <c r="D108" s="73" t="s">
        <v>219</v>
      </c>
      <c r="F108" s="73" t="s">
        <v>220</v>
      </c>
    </row>
    <row r="109" spans="4:7" s="73" customFormat="1" ht="19.5" customHeight="1" x14ac:dyDescent="0.15">
      <c r="F109" s="73" t="s">
        <v>217</v>
      </c>
    </row>
    <row r="110" spans="4:7" s="73" customFormat="1" ht="19.5" customHeight="1" x14ac:dyDescent="0.15">
      <c r="D110" s="73" t="s">
        <v>221</v>
      </c>
    </row>
    <row r="111" spans="4:7" s="73" customFormat="1" ht="19.5" customHeight="1" x14ac:dyDescent="0.15">
      <c r="D111" s="73" t="s">
        <v>219</v>
      </c>
    </row>
    <row r="112" spans="4:7" s="73" customFormat="1" ht="19.5" customHeight="1" x14ac:dyDescent="0.15"/>
    <row r="113" spans="1:10" ht="19.5" customHeight="1" x14ac:dyDescent="0.15">
      <c r="A113" s="73" t="s">
        <v>222</v>
      </c>
      <c r="B113" s="73"/>
      <c r="C113" s="73" t="s">
        <v>223</v>
      </c>
      <c r="D113" s="73" t="s">
        <v>308</v>
      </c>
      <c r="E113" s="73"/>
      <c r="F113" s="73"/>
      <c r="G113" s="73"/>
      <c r="H113" s="73"/>
      <c r="I113" s="73"/>
      <c r="J113" s="73"/>
    </row>
    <row r="114" spans="1:10" ht="19.5" customHeight="1" x14ac:dyDescent="0.15">
      <c r="A114" s="73" t="s">
        <v>224</v>
      </c>
      <c r="B114" s="73"/>
      <c r="C114" s="73"/>
      <c r="D114" s="73"/>
      <c r="E114" s="73"/>
      <c r="F114" s="73"/>
      <c r="G114" s="73"/>
      <c r="H114" s="73"/>
      <c r="I114" s="73"/>
      <c r="J114" s="73"/>
    </row>
    <row r="115" spans="1:10" ht="19.5" customHeight="1" x14ac:dyDescent="0.15">
      <c r="A115" s="73"/>
      <c r="B115" s="73"/>
      <c r="C115" s="73" t="s">
        <v>225</v>
      </c>
      <c r="D115" s="73" t="s">
        <v>226</v>
      </c>
      <c r="E115" s="73"/>
      <c r="F115" s="73"/>
      <c r="G115" s="73"/>
      <c r="H115" s="73"/>
      <c r="I115" s="73"/>
      <c r="J115" s="73"/>
    </row>
    <row r="116" spans="1:10" ht="19.5" customHeight="1" x14ac:dyDescent="0.15">
      <c r="A116" s="73"/>
      <c r="B116" s="73"/>
      <c r="C116" s="73"/>
      <c r="D116" s="73" t="s">
        <v>278</v>
      </c>
      <c r="E116" s="73"/>
      <c r="F116" s="73"/>
      <c r="G116" s="73"/>
      <c r="H116" s="73"/>
      <c r="I116" s="73"/>
      <c r="J116" s="73"/>
    </row>
    <row r="117" spans="1:10" ht="19.5" customHeight="1" x14ac:dyDescent="0.15">
      <c r="A117" s="73"/>
      <c r="B117" s="73"/>
      <c r="C117" s="73"/>
      <c r="D117" s="73" t="s">
        <v>227</v>
      </c>
      <c r="E117" s="73"/>
      <c r="F117" s="73"/>
      <c r="G117" s="73"/>
      <c r="H117" s="73"/>
      <c r="I117" s="73"/>
      <c r="J117" s="73"/>
    </row>
    <row r="118" spans="1:10" ht="19.5" customHeight="1" x14ac:dyDescent="0.15">
      <c r="A118" s="73"/>
      <c r="B118" s="73"/>
      <c r="C118" s="73"/>
      <c r="D118" s="73" t="s">
        <v>228</v>
      </c>
      <c r="E118" s="73"/>
      <c r="F118" s="73"/>
      <c r="G118" s="73"/>
      <c r="H118" s="73"/>
      <c r="I118" s="73"/>
      <c r="J118" s="73"/>
    </row>
    <row r="119" spans="1:10" ht="19.5" customHeight="1" x14ac:dyDescent="0.15">
      <c r="A119" s="73"/>
      <c r="B119" s="73"/>
      <c r="C119" s="73"/>
      <c r="D119" s="73" t="s">
        <v>229</v>
      </c>
      <c r="E119" s="73"/>
      <c r="F119" s="73"/>
      <c r="G119" s="73"/>
      <c r="H119" s="73"/>
      <c r="I119" s="73"/>
      <c r="J119" s="73"/>
    </row>
    <row r="120" spans="1:10" ht="19.5" customHeight="1" x14ac:dyDescent="0.15">
      <c r="A120" s="73"/>
      <c r="B120" s="73"/>
      <c r="C120" s="73"/>
      <c r="D120" s="73"/>
      <c r="E120" s="73"/>
      <c r="F120" s="73"/>
      <c r="G120" s="73"/>
      <c r="H120" s="73"/>
      <c r="I120" s="73"/>
      <c r="J120" s="73"/>
    </row>
    <row r="121" spans="1:10" ht="19.5" customHeight="1" x14ac:dyDescent="0.15">
      <c r="A121" s="73"/>
      <c r="B121" s="73"/>
      <c r="C121" s="73" t="s">
        <v>230</v>
      </c>
      <c r="D121" s="87" t="s">
        <v>231</v>
      </c>
      <c r="E121" s="73"/>
      <c r="F121" s="73"/>
      <c r="G121" s="73"/>
      <c r="H121" s="73"/>
      <c r="I121" s="73"/>
      <c r="J121" s="73"/>
    </row>
    <row r="122" spans="1:10" ht="19.5" customHeight="1" x14ac:dyDescent="0.15">
      <c r="A122" s="73"/>
      <c r="B122" s="73"/>
      <c r="C122" s="73"/>
      <c r="D122" s="73"/>
      <c r="E122" s="73"/>
      <c r="F122" s="73"/>
      <c r="G122" s="73"/>
      <c r="H122" s="73"/>
      <c r="I122" s="73"/>
      <c r="J122" s="73"/>
    </row>
    <row r="123" spans="1:10" ht="19.5" customHeight="1" x14ac:dyDescent="0.15">
      <c r="A123" s="73"/>
      <c r="B123" s="73"/>
      <c r="C123" s="73" t="s">
        <v>232</v>
      </c>
      <c r="D123" s="73" t="s">
        <v>233</v>
      </c>
      <c r="E123" s="73"/>
      <c r="F123" s="73"/>
      <c r="G123" s="73"/>
      <c r="H123" s="73"/>
      <c r="I123" s="73"/>
      <c r="J123" s="73"/>
    </row>
    <row r="124" spans="1:10" ht="19.5" customHeight="1" x14ac:dyDescent="0.15">
      <c r="A124" s="73"/>
      <c r="B124" s="73"/>
      <c r="C124" s="73"/>
      <c r="D124" s="73" t="s">
        <v>234</v>
      </c>
      <c r="E124" s="73"/>
      <c r="F124" s="73"/>
      <c r="G124" s="73"/>
      <c r="H124" s="73"/>
      <c r="I124" s="73"/>
      <c r="J124" s="73"/>
    </row>
    <row r="125" spans="1:10" ht="19.5" customHeight="1" x14ac:dyDescent="0.15">
      <c r="A125" s="73"/>
      <c r="B125" s="73"/>
      <c r="C125" s="73"/>
      <c r="D125" s="73"/>
      <c r="E125" s="73"/>
      <c r="F125" s="73"/>
      <c r="G125" s="73"/>
      <c r="H125" s="73"/>
      <c r="I125" s="73"/>
      <c r="J125" s="73"/>
    </row>
    <row r="126" spans="1:10" ht="19.5" customHeight="1" x14ac:dyDescent="0.15">
      <c r="A126" s="73"/>
      <c r="B126" s="73"/>
      <c r="C126" s="73" t="s">
        <v>235</v>
      </c>
      <c r="D126" s="73" t="s">
        <v>276</v>
      </c>
      <c r="E126" s="73"/>
      <c r="F126" s="73"/>
      <c r="G126" s="73"/>
      <c r="H126" s="73"/>
      <c r="I126" s="73"/>
      <c r="J126" s="73"/>
    </row>
    <row r="127" spans="1:10" ht="19.5" customHeight="1" x14ac:dyDescent="0.15">
      <c r="A127" s="73"/>
      <c r="B127" s="73"/>
      <c r="C127" s="73"/>
      <c r="D127" s="73" t="s">
        <v>236</v>
      </c>
      <c r="E127" s="73"/>
      <c r="F127" s="73"/>
      <c r="G127" s="73"/>
      <c r="H127" s="73"/>
      <c r="I127" s="73"/>
      <c r="J127" s="73"/>
    </row>
    <row r="128" spans="1:10" ht="19.5" customHeight="1" x14ac:dyDescent="0.15">
      <c r="A128" s="73"/>
      <c r="B128" s="73"/>
      <c r="C128" s="73"/>
      <c r="D128" s="73"/>
      <c r="E128" s="73"/>
      <c r="F128" s="73"/>
      <c r="G128" s="73"/>
      <c r="H128" s="73"/>
      <c r="I128" s="73"/>
      <c r="J128" s="73"/>
    </row>
    <row r="129" spans="1:10" ht="19.5" customHeight="1" x14ac:dyDescent="0.15">
      <c r="A129" s="73"/>
      <c r="B129" s="73"/>
      <c r="C129" s="73" t="s">
        <v>237</v>
      </c>
      <c r="D129" s="73" t="s">
        <v>238</v>
      </c>
      <c r="E129" s="73"/>
      <c r="F129" s="73"/>
      <c r="G129" s="73"/>
      <c r="H129" s="73"/>
      <c r="I129" s="73"/>
      <c r="J129" s="73"/>
    </row>
    <row r="130" spans="1:10" ht="19.5" customHeight="1" x14ac:dyDescent="0.15">
      <c r="A130" s="73"/>
      <c r="B130" s="73"/>
      <c r="C130" s="73"/>
      <c r="D130" s="73"/>
      <c r="E130" s="73"/>
      <c r="F130" s="73"/>
      <c r="G130" s="73"/>
      <c r="H130" s="73"/>
      <c r="I130" s="73"/>
      <c r="J130" s="73"/>
    </row>
    <row r="131" spans="1:10" ht="19.5" customHeight="1" x14ac:dyDescent="0.15">
      <c r="A131" s="73"/>
      <c r="B131" s="73"/>
      <c r="C131" s="73" t="s">
        <v>239</v>
      </c>
      <c r="D131" s="73" t="s">
        <v>240</v>
      </c>
      <c r="E131" s="73"/>
      <c r="F131" s="73"/>
      <c r="G131" s="73"/>
      <c r="H131" s="73"/>
      <c r="I131" s="73"/>
      <c r="J131" s="73"/>
    </row>
    <row r="132" spans="1:10" ht="19.5" customHeight="1" x14ac:dyDescent="0.15">
      <c r="A132" s="73"/>
      <c r="B132" s="73"/>
      <c r="C132" s="73"/>
      <c r="D132" s="73"/>
      <c r="E132" s="73"/>
      <c r="F132" s="73"/>
      <c r="G132" s="73"/>
      <c r="H132" s="73"/>
      <c r="I132" s="73"/>
      <c r="J132" s="73"/>
    </row>
    <row r="133" spans="1:10" ht="19.5" customHeight="1" x14ac:dyDescent="0.15">
      <c r="A133" s="73"/>
      <c r="B133" s="73"/>
      <c r="C133" s="73" t="s">
        <v>241</v>
      </c>
      <c r="D133" s="73" t="s">
        <v>242</v>
      </c>
      <c r="E133" s="73"/>
      <c r="F133" s="73"/>
      <c r="G133" s="73"/>
      <c r="H133" s="73"/>
      <c r="I133" s="73"/>
      <c r="J133" s="73"/>
    </row>
    <row r="134" spans="1:10" ht="19.5" customHeight="1" x14ac:dyDescent="0.15">
      <c r="A134" s="73"/>
      <c r="B134" s="73"/>
      <c r="C134" s="73"/>
      <c r="D134" s="73" t="s">
        <v>243</v>
      </c>
      <c r="E134" s="73"/>
      <c r="F134" s="73"/>
      <c r="G134" s="73"/>
      <c r="H134" s="73"/>
      <c r="I134" s="73"/>
      <c r="J134" s="73"/>
    </row>
    <row r="135" spans="1:10" ht="19.5" customHeight="1" x14ac:dyDescent="0.15">
      <c r="A135" s="73"/>
      <c r="B135" s="73"/>
      <c r="C135" s="73"/>
      <c r="D135" s="73"/>
      <c r="E135" s="73"/>
      <c r="F135" s="73"/>
      <c r="G135" s="73"/>
      <c r="H135" s="73"/>
      <c r="I135" s="73"/>
      <c r="J135" s="73"/>
    </row>
    <row r="136" spans="1:10" ht="19.5" customHeight="1" x14ac:dyDescent="0.15">
      <c r="A136" s="73"/>
      <c r="B136" s="73"/>
      <c r="C136" s="73" t="s">
        <v>244</v>
      </c>
      <c r="D136" s="85" t="s">
        <v>245</v>
      </c>
      <c r="E136" s="73"/>
      <c r="F136" s="73"/>
      <c r="G136" s="73"/>
      <c r="H136" s="73"/>
      <c r="I136" s="73"/>
      <c r="J136" s="73"/>
    </row>
    <row r="137" spans="1:10" ht="19.5" customHeight="1" x14ac:dyDescent="0.15">
      <c r="A137" s="73"/>
      <c r="B137" s="73"/>
      <c r="C137" s="73"/>
      <c r="D137" s="73"/>
      <c r="E137" s="73"/>
      <c r="F137" s="73"/>
      <c r="G137" s="73"/>
      <c r="H137" s="73"/>
      <c r="I137" s="73"/>
      <c r="J137" s="73"/>
    </row>
    <row r="138" spans="1:10" ht="19.5" customHeight="1" x14ac:dyDescent="0.15">
      <c r="A138" s="73"/>
      <c r="B138" s="73"/>
      <c r="C138" s="73" t="s">
        <v>246</v>
      </c>
      <c r="D138" s="73" t="s">
        <v>247</v>
      </c>
      <c r="E138" s="73"/>
      <c r="F138" s="73"/>
      <c r="G138" s="73"/>
      <c r="H138" s="73"/>
      <c r="I138" s="73"/>
      <c r="J138" s="73"/>
    </row>
    <row r="139" spans="1:10" ht="19.5" customHeight="1" x14ac:dyDescent="0.15">
      <c r="A139" s="73"/>
      <c r="B139" s="73"/>
      <c r="C139" s="73"/>
      <c r="D139" s="73" t="s">
        <v>248</v>
      </c>
      <c r="E139" s="73"/>
      <c r="F139" s="73"/>
      <c r="G139" s="73"/>
      <c r="H139" s="73"/>
      <c r="I139" s="73"/>
      <c r="J139" s="73"/>
    </row>
    <row r="140" spans="1:10" ht="19.5" customHeight="1" x14ac:dyDescent="0.15">
      <c r="A140" s="73"/>
      <c r="B140" s="73"/>
      <c r="C140" s="73"/>
      <c r="D140" s="73"/>
      <c r="E140" s="73"/>
      <c r="F140" s="73"/>
      <c r="G140" s="73"/>
      <c r="H140" s="73"/>
      <c r="I140" s="73"/>
      <c r="J140" s="73"/>
    </row>
    <row r="141" spans="1:10" ht="19.5" customHeight="1" x14ac:dyDescent="0.15">
      <c r="A141" s="73"/>
      <c r="B141" s="73"/>
      <c r="C141" s="73" t="s">
        <v>249</v>
      </c>
      <c r="D141" s="73" t="s">
        <v>250</v>
      </c>
      <c r="E141" s="73"/>
      <c r="F141" s="73"/>
      <c r="G141" s="73"/>
      <c r="H141" s="73"/>
      <c r="I141" s="73"/>
      <c r="J141" s="73"/>
    </row>
    <row r="142" spans="1:10" ht="19.5" customHeight="1" x14ac:dyDescent="0.15">
      <c r="A142" s="73"/>
      <c r="B142" s="73"/>
      <c r="C142" s="73"/>
      <c r="D142" s="73"/>
      <c r="E142" s="73"/>
      <c r="F142" s="73"/>
      <c r="G142" s="73"/>
      <c r="H142" s="73"/>
      <c r="I142" s="73"/>
      <c r="J142" s="73"/>
    </row>
    <row r="143" spans="1:10" ht="19.5" customHeight="1" x14ac:dyDescent="0.15">
      <c r="A143" s="73" t="s">
        <v>251</v>
      </c>
      <c r="B143" s="73"/>
      <c r="C143" s="73" t="s">
        <v>252</v>
      </c>
      <c r="D143" s="73"/>
      <c r="E143" s="73"/>
      <c r="F143" s="73"/>
      <c r="G143" s="73"/>
      <c r="H143" s="73"/>
      <c r="I143" s="73"/>
      <c r="J143" s="73"/>
    </row>
    <row r="144" spans="1:10" ht="19.5" customHeight="1" x14ac:dyDescent="0.15">
      <c r="A144" s="73" t="s">
        <v>253</v>
      </c>
      <c r="B144" s="73"/>
      <c r="C144" s="73"/>
      <c r="D144" s="73"/>
      <c r="E144" s="73"/>
      <c r="F144" s="73"/>
      <c r="G144" s="73"/>
      <c r="H144" s="73"/>
      <c r="I144" s="73"/>
      <c r="J144" s="73"/>
    </row>
    <row r="145" spans="1:10" ht="19.5" customHeight="1" x14ac:dyDescent="0.15">
      <c r="A145" s="73"/>
      <c r="B145" s="73"/>
      <c r="C145" s="73" t="s">
        <v>254</v>
      </c>
      <c r="D145" s="73"/>
      <c r="E145" s="73"/>
      <c r="F145" s="73"/>
      <c r="G145" s="73"/>
      <c r="H145" s="73"/>
      <c r="I145" s="73"/>
      <c r="J145" s="73"/>
    </row>
    <row r="146" spans="1:10" ht="19.5" customHeight="1" x14ac:dyDescent="0.15">
      <c r="A146" s="73"/>
      <c r="B146" s="73"/>
      <c r="C146" s="73" t="s">
        <v>263</v>
      </c>
      <c r="D146" s="73"/>
      <c r="E146" s="73"/>
      <c r="F146" s="73"/>
      <c r="G146" s="73"/>
      <c r="H146" s="73"/>
      <c r="I146" s="73"/>
      <c r="J146" s="73"/>
    </row>
    <row r="147" spans="1:10" ht="19.5" customHeight="1" x14ac:dyDescent="0.15">
      <c r="A147" s="73"/>
      <c r="B147" s="73"/>
      <c r="C147" s="73"/>
      <c r="D147" s="73"/>
      <c r="E147" s="73"/>
      <c r="F147" s="73"/>
      <c r="G147" s="73"/>
      <c r="H147" s="73"/>
      <c r="I147" s="73"/>
      <c r="J147" s="73"/>
    </row>
    <row r="148" spans="1:10" ht="19.5" customHeight="1" x14ac:dyDescent="0.15">
      <c r="A148" s="73"/>
      <c r="B148" s="73"/>
      <c r="C148" s="73" t="s">
        <v>255</v>
      </c>
      <c r="D148" s="73"/>
      <c r="E148" s="73"/>
      <c r="F148" s="73"/>
      <c r="G148" s="73"/>
      <c r="H148" s="73"/>
      <c r="I148" s="73"/>
      <c r="J148" s="73"/>
    </row>
    <row r="149" spans="1:10" ht="19.5" customHeight="1" x14ac:dyDescent="0.15">
      <c r="A149" s="73"/>
      <c r="B149" s="73"/>
      <c r="C149" s="73"/>
      <c r="D149" s="73"/>
      <c r="E149" s="73"/>
      <c r="F149" s="73"/>
      <c r="G149" s="73"/>
      <c r="H149" s="73"/>
      <c r="I149" s="73"/>
      <c r="J149" s="73"/>
    </row>
    <row r="150" spans="1:10" ht="19.5" customHeight="1" x14ac:dyDescent="0.15">
      <c r="A150" s="73"/>
      <c r="B150" s="73"/>
      <c r="C150" s="73" t="s">
        <v>256</v>
      </c>
      <c r="D150" s="73"/>
      <c r="E150" s="73"/>
      <c r="F150" s="73"/>
      <c r="G150" s="73"/>
      <c r="H150" s="73"/>
      <c r="I150" s="73"/>
      <c r="J150" s="73"/>
    </row>
    <row r="151" spans="1:10" ht="19.5" customHeight="1" x14ac:dyDescent="0.15">
      <c r="A151" s="73"/>
      <c r="B151" s="73"/>
      <c r="C151" s="73"/>
      <c r="D151" s="73"/>
      <c r="E151" s="73"/>
      <c r="F151" s="73"/>
      <c r="G151" s="73"/>
      <c r="H151" s="73"/>
      <c r="I151" s="73"/>
      <c r="J151" s="73"/>
    </row>
    <row r="152" spans="1:10" ht="19.5" customHeight="1" x14ac:dyDescent="0.15">
      <c r="A152" s="73"/>
      <c r="B152" s="73"/>
      <c r="C152" s="73" t="s">
        <v>257</v>
      </c>
      <c r="D152" s="73"/>
      <c r="E152" s="73"/>
      <c r="F152" s="73"/>
      <c r="G152" s="73"/>
      <c r="H152" s="73"/>
      <c r="I152" s="73"/>
      <c r="J152" s="73"/>
    </row>
    <row r="153" spans="1:10" ht="19.5" customHeight="1" x14ac:dyDescent="0.15"/>
    <row r="154" spans="1:10" ht="19.5" customHeight="1" x14ac:dyDescent="0.15"/>
    <row r="155" spans="1:10" ht="19.5" customHeight="1" x14ac:dyDescent="0.15"/>
    <row r="156" spans="1:10" ht="19.5" customHeight="1" x14ac:dyDescent="0.15"/>
    <row r="157" spans="1:10" ht="19.5" customHeight="1" x14ac:dyDescent="0.15"/>
    <row r="158" spans="1:10" ht="19.5" customHeight="1" x14ac:dyDescent="0.15"/>
    <row r="159" spans="1:10" ht="19.5" customHeight="1" x14ac:dyDescent="0.15"/>
    <row r="160" spans="1:1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</sheetData>
  <mergeCells count="6">
    <mergeCell ref="D60:F60"/>
    <mergeCell ref="E103:G103"/>
    <mergeCell ref="G16:G17"/>
    <mergeCell ref="G18:G19"/>
    <mergeCell ref="G26:G27"/>
    <mergeCell ref="G21:G22"/>
  </mergeCells>
  <phoneticPr fontId="17"/>
  <hyperlinks>
    <hyperlink ref="D60" r:id="rId1" display="toyonakarikukyou@toyonakarikukyou.sakura.ne." xr:uid="{00000000-0004-0000-0000-000000000000}"/>
  </hyperlinks>
  <pageMargins left="0.47244094488188981" right="0" top="0.47244094488188981" bottom="0" header="0.31496062992125984" footer="0.31496062992125984"/>
  <pageSetup paperSize="9" scale="51" orientation="portrait" horizontalDpi="4294967293" r:id="rId2"/>
  <rowBreaks count="1" manualBreakCount="1">
    <brk id="72" max="10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Q45"/>
  <sheetViews>
    <sheetView workbookViewId="0">
      <selection activeCell="F5" sqref="F5"/>
    </sheetView>
  </sheetViews>
  <sheetFormatPr defaultRowHeight="13.5" x14ac:dyDescent="0.15"/>
  <cols>
    <col min="1" max="1" width="6.75" customWidth="1"/>
    <col min="2" max="2" width="14.75" customWidth="1"/>
    <col min="3" max="17" width="10.125" customWidth="1"/>
  </cols>
  <sheetData>
    <row r="1" spans="1:17" ht="30" customHeight="1" x14ac:dyDescent="0.15">
      <c r="B1" s="378" t="s">
        <v>312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42"/>
      <c r="P1" s="42"/>
      <c r="Q1" s="43" t="s">
        <v>264</v>
      </c>
    </row>
    <row r="2" spans="1:17" ht="21" customHeight="1" thickBot="1" x14ac:dyDescent="0.2"/>
    <row r="3" spans="1:17" s="4" customFormat="1" ht="36" customHeight="1" x14ac:dyDescent="0.15">
      <c r="A3" s="379" t="s">
        <v>122</v>
      </c>
      <c r="B3" s="380"/>
      <c r="C3" s="44" t="s">
        <v>123</v>
      </c>
      <c r="D3" s="44" t="s">
        <v>124</v>
      </c>
      <c r="E3" s="226" t="s">
        <v>125</v>
      </c>
      <c r="F3" s="238" t="s">
        <v>258</v>
      </c>
      <c r="G3" s="239" t="s">
        <v>259</v>
      </c>
      <c r="H3" s="218" t="s">
        <v>126</v>
      </c>
      <c r="I3" s="219" t="s">
        <v>127</v>
      </c>
      <c r="J3" s="205" t="s">
        <v>128</v>
      </c>
      <c r="K3" s="44" t="s">
        <v>129</v>
      </c>
      <c r="L3" s="44" t="s">
        <v>129</v>
      </c>
      <c r="M3" s="44" t="s">
        <v>130</v>
      </c>
      <c r="N3" s="226" t="s">
        <v>131</v>
      </c>
      <c r="O3" s="324" t="s">
        <v>132</v>
      </c>
      <c r="P3" s="247" t="s">
        <v>133</v>
      </c>
      <c r="Q3" s="166" t="s">
        <v>310</v>
      </c>
    </row>
    <row r="4" spans="1:17" s="4" customFormat="1" ht="36" customHeight="1" x14ac:dyDescent="0.15">
      <c r="A4" s="381" t="s">
        <v>134</v>
      </c>
      <c r="B4" s="382"/>
      <c r="C4" s="45" t="s">
        <v>313</v>
      </c>
      <c r="D4" s="45" t="s">
        <v>314</v>
      </c>
      <c r="E4" s="227" t="s">
        <v>315</v>
      </c>
      <c r="F4" s="240" t="s">
        <v>380</v>
      </c>
      <c r="G4" s="241" t="s">
        <v>380</v>
      </c>
      <c r="H4" s="220" t="s">
        <v>316</v>
      </c>
      <c r="I4" s="221" t="s">
        <v>317</v>
      </c>
      <c r="J4" s="206" t="s">
        <v>318</v>
      </c>
      <c r="K4" s="206" t="s">
        <v>319</v>
      </c>
      <c r="L4" s="45" t="s">
        <v>320</v>
      </c>
      <c r="M4" s="45" t="s">
        <v>321</v>
      </c>
      <c r="N4" s="227" t="s">
        <v>322</v>
      </c>
      <c r="O4" s="325" t="s">
        <v>311</v>
      </c>
      <c r="P4" s="248" t="s">
        <v>323</v>
      </c>
      <c r="Q4" s="167" t="s">
        <v>324</v>
      </c>
    </row>
    <row r="5" spans="1:17" ht="36" customHeight="1" thickBot="1" x14ac:dyDescent="0.2">
      <c r="A5" s="383" t="s">
        <v>135</v>
      </c>
      <c r="B5" s="384"/>
      <c r="C5" s="46" t="s">
        <v>325</v>
      </c>
      <c r="D5" s="47" t="s">
        <v>326</v>
      </c>
      <c r="E5" s="228" t="s">
        <v>327</v>
      </c>
      <c r="F5" s="242"/>
      <c r="G5" s="243"/>
      <c r="H5" s="222" t="s">
        <v>328</v>
      </c>
      <c r="I5" s="223" t="s">
        <v>328</v>
      </c>
      <c r="J5" s="207" t="s">
        <v>329</v>
      </c>
      <c r="K5" s="48" t="s">
        <v>330</v>
      </c>
      <c r="L5" s="48" t="s">
        <v>330</v>
      </c>
      <c r="M5" s="48" t="s">
        <v>331</v>
      </c>
      <c r="N5" s="228" t="s">
        <v>332</v>
      </c>
      <c r="O5" s="326" t="s">
        <v>333</v>
      </c>
      <c r="P5" s="249" t="s">
        <v>334</v>
      </c>
      <c r="Q5" s="168" t="s">
        <v>334</v>
      </c>
    </row>
    <row r="6" spans="1:17" ht="30" customHeight="1" thickTop="1" x14ac:dyDescent="0.15">
      <c r="A6" s="385" t="s">
        <v>136</v>
      </c>
      <c r="B6" s="49">
        <v>100</v>
      </c>
      <c r="C6" s="49" t="s">
        <v>137</v>
      </c>
      <c r="D6" s="50" t="s">
        <v>137</v>
      </c>
      <c r="E6" s="229" t="s">
        <v>137</v>
      </c>
      <c r="F6" s="283" t="s">
        <v>272</v>
      </c>
      <c r="G6" s="253" t="s">
        <v>270</v>
      </c>
      <c r="H6" s="266" t="s">
        <v>137</v>
      </c>
      <c r="I6" s="273" t="s">
        <v>270</v>
      </c>
      <c r="J6" s="208" t="s">
        <v>137</v>
      </c>
      <c r="K6" s="208"/>
      <c r="L6" s="50" t="s">
        <v>137</v>
      </c>
      <c r="M6" s="50" t="s">
        <v>137</v>
      </c>
      <c r="N6" s="229" t="s">
        <v>137</v>
      </c>
      <c r="O6" s="327" t="s">
        <v>137</v>
      </c>
      <c r="P6" s="294" t="s">
        <v>137</v>
      </c>
      <c r="Q6" s="281" t="s">
        <v>270</v>
      </c>
    </row>
    <row r="7" spans="1:17" ht="30" customHeight="1" x14ac:dyDescent="0.15">
      <c r="A7" s="376"/>
      <c r="B7" s="51">
        <v>200</v>
      </c>
      <c r="C7" s="51" t="s">
        <v>137</v>
      </c>
      <c r="D7" s="52" t="s">
        <v>137</v>
      </c>
      <c r="E7" s="230" t="s">
        <v>137</v>
      </c>
      <c r="F7" s="252" t="s">
        <v>270</v>
      </c>
      <c r="G7" s="201" t="s">
        <v>137</v>
      </c>
      <c r="H7" s="267" t="s">
        <v>270</v>
      </c>
      <c r="I7" s="203" t="s">
        <v>137</v>
      </c>
      <c r="J7" s="209" t="s">
        <v>137</v>
      </c>
      <c r="K7" s="209"/>
      <c r="L7" s="52" t="s">
        <v>137</v>
      </c>
      <c r="M7" s="52" t="s">
        <v>137</v>
      </c>
      <c r="N7" s="230" t="s">
        <v>137</v>
      </c>
      <c r="O7" s="328" t="s">
        <v>137</v>
      </c>
      <c r="P7" s="282" t="s">
        <v>270</v>
      </c>
      <c r="Q7" s="169" t="s">
        <v>137</v>
      </c>
    </row>
    <row r="8" spans="1:17" ht="30" customHeight="1" x14ac:dyDescent="0.15">
      <c r="A8" s="376"/>
      <c r="B8" s="53">
        <v>400</v>
      </c>
      <c r="C8" s="53" t="s">
        <v>137</v>
      </c>
      <c r="D8" s="54" t="s">
        <v>137</v>
      </c>
      <c r="E8" s="231" t="s">
        <v>137</v>
      </c>
      <c r="F8" s="258" t="s">
        <v>137</v>
      </c>
      <c r="G8" s="254" t="s">
        <v>270</v>
      </c>
      <c r="H8" s="265" t="s">
        <v>137</v>
      </c>
      <c r="I8" s="263" t="s">
        <v>270</v>
      </c>
      <c r="J8" s="210" t="s">
        <v>137</v>
      </c>
      <c r="K8" s="210"/>
      <c r="L8" s="54" t="s">
        <v>137</v>
      </c>
      <c r="M8" s="54" t="s">
        <v>137</v>
      </c>
      <c r="N8" s="231" t="s">
        <v>137</v>
      </c>
      <c r="O8" s="322" t="s">
        <v>137</v>
      </c>
      <c r="P8" s="276" t="s">
        <v>137</v>
      </c>
      <c r="Q8" s="278" t="s">
        <v>270</v>
      </c>
    </row>
    <row r="9" spans="1:17" ht="30" customHeight="1" x14ac:dyDescent="0.15">
      <c r="A9" s="376"/>
      <c r="B9" s="55">
        <v>800</v>
      </c>
      <c r="C9" s="55" t="s">
        <v>137</v>
      </c>
      <c r="D9" s="56" t="s">
        <v>137</v>
      </c>
      <c r="E9" s="232" t="s">
        <v>137</v>
      </c>
      <c r="F9" s="255" t="s">
        <v>270</v>
      </c>
      <c r="G9" s="284" t="s">
        <v>137</v>
      </c>
      <c r="H9" s="275" t="s">
        <v>270</v>
      </c>
      <c r="I9" s="270" t="s">
        <v>137</v>
      </c>
      <c r="J9" s="211" t="s">
        <v>137</v>
      </c>
      <c r="K9" s="211"/>
      <c r="L9" s="56" t="s">
        <v>137</v>
      </c>
      <c r="M9" s="56" t="s">
        <v>137</v>
      </c>
      <c r="N9" s="232" t="s">
        <v>137</v>
      </c>
      <c r="O9" s="329" t="s">
        <v>137</v>
      </c>
      <c r="P9" s="301" t="s">
        <v>270</v>
      </c>
      <c r="Q9" s="296" t="s">
        <v>137</v>
      </c>
    </row>
    <row r="10" spans="1:17" ht="30" customHeight="1" x14ac:dyDescent="0.15">
      <c r="A10" s="376"/>
      <c r="B10" s="51">
        <v>1500</v>
      </c>
      <c r="C10" s="51" t="s">
        <v>137</v>
      </c>
      <c r="D10" s="52" t="s">
        <v>137</v>
      </c>
      <c r="E10" s="230" t="s">
        <v>137</v>
      </c>
      <c r="F10" s="244" t="s">
        <v>137</v>
      </c>
      <c r="G10" s="256" t="s">
        <v>270</v>
      </c>
      <c r="H10" s="224" t="s">
        <v>137</v>
      </c>
      <c r="I10" s="264" t="s">
        <v>270</v>
      </c>
      <c r="J10" s="209" t="s">
        <v>137</v>
      </c>
      <c r="K10" s="209"/>
      <c r="L10" s="52" t="s">
        <v>137</v>
      </c>
      <c r="M10" s="52" t="s">
        <v>137</v>
      </c>
      <c r="N10" s="230" t="s">
        <v>137</v>
      </c>
      <c r="O10" s="328" t="s">
        <v>137</v>
      </c>
      <c r="P10" s="250" t="s">
        <v>137</v>
      </c>
      <c r="Q10" s="302" t="s">
        <v>270</v>
      </c>
    </row>
    <row r="11" spans="1:17" ht="30" customHeight="1" x14ac:dyDescent="0.15">
      <c r="A11" s="376"/>
      <c r="B11" s="57">
        <v>3000</v>
      </c>
      <c r="C11" s="57" t="s">
        <v>137</v>
      </c>
      <c r="D11" s="58" t="s">
        <v>137</v>
      </c>
      <c r="E11" s="233" t="s">
        <v>137</v>
      </c>
      <c r="F11" s="257" t="s">
        <v>270</v>
      </c>
      <c r="G11" s="285" t="s">
        <v>137</v>
      </c>
      <c r="H11" s="268" t="s">
        <v>270</v>
      </c>
      <c r="I11" s="286" t="s">
        <v>137</v>
      </c>
      <c r="J11" s="212" t="s">
        <v>137</v>
      </c>
      <c r="K11" s="212"/>
      <c r="L11" s="58" t="s">
        <v>137</v>
      </c>
      <c r="M11" s="58" t="s">
        <v>137</v>
      </c>
      <c r="N11" s="233" t="s">
        <v>137</v>
      </c>
      <c r="O11" s="330" t="s">
        <v>137</v>
      </c>
      <c r="P11" s="303" t="s">
        <v>270</v>
      </c>
      <c r="Q11" s="297" t="s">
        <v>137</v>
      </c>
    </row>
    <row r="12" spans="1:17" ht="30" customHeight="1" x14ac:dyDescent="0.15">
      <c r="A12" s="376"/>
      <c r="B12" s="49" t="s">
        <v>375</v>
      </c>
      <c r="C12" s="49" t="s">
        <v>137</v>
      </c>
      <c r="D12" s="50" t="s">
        <v>137</v>
      </c>
      <c r="E12" s="229" t="s">
        <v>137</v>
      </c>
      <c r="F12" s="283" t="s">
        <v>271</v>
      </c>
      <c r="G12" s="253" t="s">
        <v>270</v>
      </c>
      <c r="H12" s="266" t="s">
        <v>271</v>
      </c>
      <c r="I12" s="273" t="s">
        <v>270</v>
      </c>
      <c r="J12" s="208" t="s">
        <v>137</v>
      </c>
      <c r="K12" s="208"/>
      <c r="L12" s="50" t="s">
        <v>137</v>
      </c>
      <c r="M12" s="50" t="s">
        <v>137</v>
      </c>
      <c r="N12" s="229" t="s">
        <v>137</v>
      </c>
      <c r="O12" s="327" t="s">
        <v>137</v>
      </c>
      <c r="P12" s="294" t="s">
        <v>271</v>
      </c>
      <c r="Q12" s="281" t="s">
        <v>270</v>
      </c>
    </row>
    <row r="13" spans="1:17" ht="30" customHeight="1" x14ac:dyDescent="0.15">
      <c r="A13" s="376"/>
      <c r="B13" s="59" t="s">
        <v>138</v>
      </c>
      <c r="C13" s="51" t="s">
        <v>139</v>
      </c>
      <c r="D13" s="52" t="s">
        <v>139</v>
      </c>
      <c r="E13" s="230" t="s">
        <v>139</v>
      </c>
      <c r="F13" s="244" t="s">
        <v>271</v>
      </c>
      <c r="G13" s="256" t="s">
        <v>270</v>
      </c>
      <c r="H13" s="224" t="s">
        <v>271</v>
      </c>
      <c r="I13" s="264" t="s">
        <v>270</v>
      </c>
      <c r="J13" s="213" t="s">
        <v>137</v>
      </c>
      <c r="K13" s="213"/>
      <c r="L13" s="52" t="s">
        <v>137</v>
      </c>
      <c r="M13" s="52" t="s">
        <v>137</v>
      </c>
      <c r="N13" s="230" t="s">
        <v>137</v>
      </c>
      <c r="O13" s="328" t="s">
        <v>137</v>
      </c>
      <c r="P13" s="250" t="s">
        <v>271</v>
      </c>
      <c r="Q13" s="302" t="s">
        <v>270</v>
      </c>
    </row>
    <row r="14" spans="1:17" ht="30" customHeight="1" x14ac:dyDescent="0.15">
      <c r="A14" s="376"/>
      <c r="B14" s="60" t="s">
        <v>140</v>
      </c>
      <c r="C14" s="53" t="s">
        <v>137</v>
      </c>
      <c r="D14" s="54" t="s">
        <v>137</v>
      </c>
      <c r="E14" s="231" t="s">
        <v>137</v>
      </c>
      <c r="F14" s="252" t="s">
        <v>270</v>
      </c>
      <c r="G14" s="285" t="s">
        <v>137</v>
      </c>
      <c r="H14" s="267" t="s">
        <v>270</v>
      </c>
      <c r="I14" s="286" t="s">
        <v>137</v>
      </c>
      <c r="J14" s="210" t="s">
        <v>137</v>
      </c>
      <c r="K14" s="210"/>
      <c r="L14" s="54" t="s">
        <v>137</v>
      </c>
      <c r="M14" s="54" t="s">
        <v>137</v>
      </c>
      <c r="N14" s="231" t="s">
        <v>137</v>
      </c>
      <c r="O14" s="322" t="s">
        <v>137</v>
      </c>
      <c r="P14" s="282" t="s">
        <v>270</v>
      </c>
      <c r="Q14" s="297" t="s">
        <v>137</v>
      </c>
    </row>
    <row r="15" spans="1:17" ht="30" customHeight="1" x14ac:dyDescent="0.15">
      <c r="A15" s="376"/>
      <c r="B15" s="55" t="s">
        <v>141</v>
      </c>
      <c r="C15" s="55" t="s">
        <v>137</v>
      </c>
      <c r="D15" s="56" t="s">
        <v>137</v>
      </c>
      <c r="E15" s="232" t="s">
        <v>137</v>
      </c>
      <c r="F15" s="255" t="s">
        <v>270</v>
      </c>
      <c r="G15" s="284" t="s">
        <v>271</v>
      </c>
      <c r="H15" s="275" t="s">
        <v>270</v>
      </c>
      <c r="I15" s="270" t="s">
        <v>271</v>
      </c>
      <c r="J15" s="211" t="s">
        <v>137</v>
      </c>
      <c r="K15" s="211"/>
      <c r="L15" s="56" t="s">
        <v>137</v>
      </c>
      <c r="M15" s="56" t="s">
        <v>137</v>
      </c>
      <c r="N15" s="232" t="s">
        <v>137</v>
      </c>
      <c r="O15" s="329" t="s">
        <v>137</v>
      </c>
      <c r="P15" s="301" t="s">
        <v>270</v>
      </c>
      <c r="Q15" s="296" t="s">
        <v>271</v>
      </c>
    </row>
    <row r="16" spans="1:17" ht="30" customHeight="1" x14ac:dyDescent="0.15">
      <c r="A16" s="376"/>
      <c r="B16" s="51" t="s">
        <v>142</v>
      </c>
      <c r="C16" s="51" t="s">
        <v>143</v>
      </c>
      <c r="D16" s="61" t="s">
        <v>143</v>
      </c>
      <c r="E16" s="234" t="s">
        <v>143</v>
      </c>
      <c r="F16" s="252" t="s">
        <v>270</v>
      </c>
      <c r="G16" s="201" t="s">
        <v>143</v>
      </c>
      <c r="H16" s="267" t="s">
        <v>270</v>
      </c>
      <c r="I16" s="203" t="s">
        <v>143</v>
      </c>
      <c r="J16" s="214" t="s">
        <v>143</v>
      </c>
      <c r="K16" s="214"/>
      <c r="L16" s="61" t="s">
        <v>143</v>
      </c>
      <c r="M16" s="61" t="s">
        <v>143</v>
      </c>
      <c r="N16" s="234" t="s">
        <v>143</v>
      </c>
      <c r="O16" s="331" t="s">
        <v>143</v>
      </c>
      <c r="P16" s="282" t="s">
        <v>270</v>
      </c>
      <c r="Q16" s="169" t="s">
        <v>143</v>
      </c>
    </row>
    <row r="17" spans="1:17" ht="30" customHeight="1" x14ac:dyDescent="0.15">
      <c r="A17" s="376"/>
      <c r="B17" s="51" t="s">
        <v>144</v>
      </c>
      <c r="C17" s="51" t="s">
        <v>137</v>
      </c>
      <c r="D17" s="52" t="s">
        <v>137</v>
      </c>
      <c r="E17" s="230" t="s">
        <v>137</v>
      </c>
      <c r="F17" s="244" t="s">
        <v>271</v>
      </c>
      <c r="G17" s="256" t="s">
        <v>270</v>
      </c>
      <c r="H17" s="224" t="s">
        <v>271</v>
      </c>
      <c r="I17" s="264" t="s">
        <v>270</v>
      </c>
      <c r="J17" s="209" t="s">
        <v>137</v>
      </c>
      <c r="K17" s="209"/>
      <c r="L17" s="52" t="s">
        <v>137</v>
      </c>
      <c r="M17" s="52" t="s">
        <v>137</v>
      </c>
      <c r="N17" s="230" t="s">
        <v>137</v>
      </c>
      <c r="O17" s="328" t="s">
        <v>137</v>
      </c>
      <c r="P17" s="250" t="s">
        <v>271</v>
      </c>
      <c r="Q17" s="302" t="s">
        <v>270</v>
      </c>
    </row>
    <row r="18" spans="1:17" ht="30" customHeight="1" x14ac:dyDescent="0.15">
      <c r="A18" s="376"/>
      <c r="B18" s="57" t="s">
        <v>145</v>
      </c>
      <c r="C18" s="57" t="s">
        <v>137</v>
      </c>
      <c r="D18" s="58" t="s">
        <v>137</v>
      </c>
      <c r="E18" s="233" t="s">
        <v>137</v>
      </c>
      <c r="F18" s="257" t="s">
        <v>270</v>
      </c>
      <c r="G18" s="285" t="s">
        <v>271</v>
      </c>
      <c r="H18" s="268" t="s">
        <v>270</v>
      </c>
      <c r="I18" s="286" t="s">
        <v>271</v>
      </c>
      <c r="J18" s="212" t="s">
        <v>137</v>
      </c>
      <c r="K18" s="212"/>
      <c r="L18" s="58" t="s">
        <v>137</v>
      </c>
      <c r="M18" s="58" t="s">
        <v>137</v>
      </c>
      <c r="N18" s="233" t="s">
        <v>137</v>
      </c>
      <c r="O18" s="330" t="s">
        <v>137</v>
      </c>
      <c r="P18" s="303" t="s">
        <v>270</v>
      </c>
      <c r="Q18" s="297" t="s">
        <v>271</v>
      </c>
    </row>
    <row r="19" spans="1:17" ht="30" customHeight="1" x14ac:dyDescent="0.15">
      <c r="A19" s="376"/>
      <c r="B19" s="49" t="s">
        <v>146</v>
      </c>
      <c r="C19" s="49" t="s">
        <v>137</v>
      </c>
      <c r="D19" s="50" t="s">
        <v>137</v>
      </c>
      <c r="E19" s="229" t="s">
        <v>137</v>
      </c>
      <c r="F19" s="287" t="s">
        <v>271</v>
      </c>
      <c r="G19" s="202" t="s">
        <v>270</v>
      </c>
      <c r="H19" s="288" t="s">
        <v>271</v>
      </c>
      <c r="I19" s="204" t="s">
        <v>270</v>
      </c>
      <c r="J19" s="208" t="s">
        <v>137</v>
      </c>
      <c r="K19" s="208"/>
      <c r="L19" s="50" t="s">
        <v>137</v>
      </c>
      <c r="M19" s="50" t="s">
        <v>137</v>
      </c>
      <c r="N19" s="229" t="s">
        <v>137</v>
      </c>
      <c r="O19" s="327" t="s">
        <v>137</v>
      </c>
      <c r="P19" s="298" t="s">
        <v>271</v>
      </c>
      <c r="Q19" s="170" t="s">
        <v>270</v>
      </c>
    </row>
    <row r="20" spans="1:17" ht="30" customHeight="1" x14ac:dyDescent="0.15">
      <c r="A20" s="376"/>
      <c r="B20" s="51" t="s">
        <v>147</v>
      </c>
      <c r="C20" s="51" t="s">
        <v>137</v>
      </c>
      <c r="D20" s="52" t="s">
        <v>137</v>
      </c>
      <c r="E20" s="230" t="s">
        <v>137</v>
      </c>
      <c r="F20" s="244" t="s">
        <v>271</v>
      </c>
      <c r="G20" s="256" t="s">
        <v>270</v>
      </c>
      <c r="H20" s="224" t="s">
        <v>271</v>
      </c>
      <c r="I20" s="264" t="s">
        <v>270</v>
      </c>
      <c r="J20" s="209" t="s">
        <v>137</v>
      </c>
      <c r="K20" s="209"/>
      <c r="L20" s="52" t="s">
        <v>137</v>
      </c>
      <c r="M20" s="52" t="s">
        <v>137</v>
      </c>
      <c r="N20" s="230" t="s">
        <v>137</v>
      </c>
      <c r="O20" s="328" t="s">
        <v>137</v>
      </c>
      <c r="P20" s="250" t="s">
        <v>271</v>
      </c>
      <c r="Q20" s="302" t="s">
        <v>270</v>
      </c>
    </row>
    <row r="21" spans="1:17" ht="30" customHeight="1" x14ac:dyDescent="0.15">
      <c r="A21" s="376"/>
      <c r="B21" s="51" t="s">
        <v>148</v>
      </c>
      <c r="C21" s="51" t="s">
        <v>137</v>
      </c>
      <c r="D21" s="52" t="s">
        <v>137</v>
      </c>
      <c r="E21" s="230" t="s">
        <v>137</v>
      </c>
      <c r="F21" s="244" t="s">
        <v>137</v>
      </c>
      <c r="G21" s="256" t="s">
        <v>270</v>
      </c>
      <c r="H21" s="224" t="s">
        <v>137</v>
      </c>
      <c r="I21" s="264" t="s">
        <v>270</v>
      </c>
      <c r="J21" s="209" t="s">
        <v>137</v>
      </c>
      <c r="K21" s="209"/>
      <c r="L21" s="52" t="s">
        <v>137</v>
      </c>
      <c r="M21" s="52" t="s">
        <v>137</v>
      </c>
      <c r="N21" s="230" t="s">
        <v>137</v>
      </c>
      <c r="O21" s="328" t="s">
        <v>137</v>
      </c>
      <c r="P21" s="250" t="s">
        <v>137</v>
      </c>
      <c r="Q21" s="302" t="s">
        <v>270</v>
      </c>
    </row>
    <row r="22" spans="1:17" ht="30" customHeight="1" x14ac:dyDescent="0.15">
      <c r="A22" s="376"/>
      <c r="B22" s="62" t="s">
        <v>149</v>
      </c>
      <c r="C22" s="53" t="s">
        <v>139</v>
      </c>
      <c r="D22" s="54" t="s">
        <v>139</v>
      </c>
      <c r="E22" s="231" t="s">
        <v>139</v>
      </c>
      <c r="F22" s="245" t="s">
        <v>270</v>
      </c>
      <c r="G22" s="254" t="s">
        <v>270</v>
      </c>
      <c r="H22" s="225" t="s">
        <v>270</v>
      </c>
      <c r="I22" s="263" t="s">
        <v>270</v>
      </c>
      <c r="J22" s="215" t="s">
        <v>150</v>
      </c>
      <c r="K22" s="215"/>
      <c r="L22" s="54" t="s">
        <v>139</v>
      </c>
      <c r="M22" s="54" t="s">
        <v>139</v>
      </c>
      <c r="N22" s="231" t="s">
        <v>139</v>
      </c>
      <c r="O22" s="322" t="s">
        <v>139</v>
      </c>
      <c r="P22" s="251" t="s">
        <v>270</v>
      </c>
      <c r="Q22" s="278" t="s">
        <v>270</v>
      </c>
    </row>
    <row r="23" spans="1:17" ht="30" customHeight="1" x14ac:dyDescent="0.15">
      <c r="A23" s="376"/>
      <c r="B23" s="60" t="s">
        <v>0</v>
      </c>
      <c r="C23" s="53" t="s">
        <v>139</v>
      </c>
      <c r="D23" s="54" t="s">
        <v>139</v>
      </c>
      <c r="E23" s="235" t="s">
        <v>137</v>
      </c>
      <c r="F23" s="368" t="s">
        <v>271</v>
      </c>
      <c r="G23" s="369"/>
      <c r="H23" s="372" t="s">
        <v>271</v>
      </c>
      <c r="I23" s="373"/>
      <c r="J23" s="216" t="s">
        <v>139</v>
      </c>
      <c r="K23" s="216"/>
      <c r="L23" s="63" t="s">
        <v>139</v>
      </c>
      <c r="M23" s="63" t="s">
        <v>139</v>
      </c>
      <c r="N23" s="235" t="s">
        <v>139</v>
      </c>
      <c r="O23" s="332" t="s">
        <v>139</v>
      </c>
      <c r="P23" s="364" t="s">
        <v>271</v>
      </c>
      <c r="Q23" s="365"/>
    </row>
    <row r="24" spans="1:17" ht="30" customHeight="1" x14ac:dyDescent="0.15">
      <c r="A24" s="64"/>
      <c r="B24" s="65"/>
      <c r="C24" s="65"/>
      <c r="D24" s="66"/>
      <c r="E24" s="236"/>
      <c r="F24" s="289"/>
      <c r="G24" s="290"/>
      <c r="H24" s="291"/>
      <c r="I24" s="292"/>
      <c r="J24" s="217"/>
      <c r="K24" s="217"/>
      <c r="L24" s="66"/>
      <c r="M24" s="66"/>
      <c r="N24" s="236"/>
      <c r="O24" s="333"/>
      <c r="P24" s="299"/>
      <c r="Q24" s="300"/>
    </row>
    <row r="25" spans="1:17" ht="30" customHeight="1" x14ac:dyDescent="0.15">
      <c r="A25" s="376" t="s">
        <v>151</v>
      </c>
      <c r="B25" s="49">
        <v>100</v>
      </c>
      <c r="C25" s="49" t="s">
        <v>137</v>
      </c>
      <c r="D25" s="50" t="s">
        <v>137</v>
      </c>
      <c r="E25" s="229" t="s">
        <v>137</v>
      </c>
      <c r="F25" s="283" t="s">
        <v>137</v>
      </c>
      <c r="G25" s="253" t="s">
        <v>270</v>
      </c>
      <c r="H25" s="266" t="s">
        <v>137</v>
      </c>
      <c r="I25" s="273" t="s">
        <v>270</v>
      </c>
      <c r="J25" s="208" t="s">
        <v>137</v>
      </c>
      <c r="K25" s="208"/>
      <c r="L25" s="50" t="s">
        <v>137</v>
      </c>
      <c r="M25" s="50" t="s">
        <v>137</v>
      </c>
      <c r="N25" s="229" t="s">
        <v>137</v>
      </c>
      <c r="O25" s="327" t="s">
        <v>137</v>
      </c>
      <c r="P25" s="294" t="s">
        <v>137</v>
      </c>
      <c r="Q25" s="281" t="s">
        <v>270</v>
      </c>
    </row>
    <row r="26" spans="1:17" ht="30" customHeight="1" x14ac:dyDescent="0.15">
      <c r="A26" s="376"/>
      <c r="B26" s="51">
        <v>200</v>
      </c>
      <c r="C26" s="51" t="s">
        <v>137</v>
      </c>
      <c r="D26" s="52" t="s">
        <v>137</v>
      </c>
      <c r="E26" s="230" t="s">
        <v>137</v>
      </c>
      <c r="F26" s="252" t="s">
        <v>270</v>
      </c>
      <c r="G26" s="201" t="s">
        <v>137</v>
      </c>
      <c r="H26" s="267" t="s">
        <v>270</v>
      </c>
      <c r="I26" s="203" t="s">
        <v>137</v>
      </c>
      <c r="J26" s="209" t="s">
        <v>137</v>
      </c>
      <c r="K26" s="209"/>
      <c r="L26" s="52" t="s">
        <v>137</v>
      </c>
      <c r="M26" s="52" t="s">
        <v>137</v>
      </c>
      <c r="N26" s="230" t="s">
        <v>137</v>
      </c>
      <c r="O26" s="328" t="s">
        <v>137</v>
      </c>
      <c r="P26" s="282" t="s">
        <v>270</v>
      </c>
      <c r="Q26" s="169" t="s">
        <v>137</v>
      </c>
    </row>
    <row r="27" spans="1:17" ht="30" customHeight="1" x14ac:dyDescent="0.15">
      <c r="A27" s="376"/>
      <c r="B27" s="60">
        <v>400</v>
      </c>
      <c r="C27" s="53" t="s">
        <v>137</v>
      </c>
      <c r="D27" s="54" t="s">
        <v>137</v>
      </c>
      <c r="E27" s="231" t="s">
        <v>137</v>
      </c>
      <c r="F27" s="258" t="s">
        <v>137</v>
      </c>
      <c r="G27" s="254" t="s">
        <v>270</v>
      </c>
      <c r="H27" s="265" t="s">
        <v>137</v>
      </c>
      <c r="I27" s="263" t="s">
        <v>270</v>
      </c>
      <c r="J27" s="210" t="s">
        <v>137</v>
      </c>
      <c r="K27" s="210"/>
      <c r="L27" s="54" t="s">
        <v>137</v>
      </c>
      <c r="M27" s="54" t="s">
        <v>137</v>
      </c>
      <c r="N27" s="231" t="s">
        <v>137</v>
      </c>
      <c r="O27" s="322" t="s">
        <v>137</v>
      </c>
      <c r="P27" s="276" t="s">
        <v>137</v>
      </c>
      <c r="Q27" s="278" t="s">
        <v>270</v>
      </c>
    </row>
    <row r="28" spans="1:17" ht="30" customHeight="1" x14ac:dyDescent="0.15">
      <c r="A28" s="376"/>
      <c r="B28" s="55">
        <v>800</v>
      </c>
      <c r="C28" s="55" t="s">
        <v>137</v>
      </c>
      <c r="D28" s="56" t="s">
        <v>137</v>
      </c>
      <c r="E28" s="232" t="s">
        <v>137</v>
      </c>
      <c r="F28" s="255" t="s">
        <v>270</v>
      </c>
      <c r="G28" s="284" t="s">
        <v>137</v>
      </c>
      <c r="H28" s="275" t="s">
        <v>270</v>
      </c>
      <c r="I28" s="270" t="s">
        <v>137</v>
      </c>
      <c r="J28" s="211" t="s">
        <v>137</v>
      </c>
      <c r="K28" s="211"/>
      <c r="L28" s="56" t="s">
        <v>137</v>
      </c>
      <c r="M28" s="56" t="s">
        <v>137</v>
      </c>
      <c r="N28" s="232" t="s">
        <v>137</v>
      </c>
      <c r="O28" s="329" t="s">
        <v>137</v>
      </c>
      <c r="P28" s="301" t="s">
        <v>270</v>
      </c>
      <c r="Q28" s="296" t="s">
        <v>137</v>
      </c>
    </row>
    <row r="29" spans="1:17" ht="30" customHeight="1" x14ac:dyDescent="0.15">
      <c r="A29" s="376"/>
      <c r="B29" s="51">
        <v>1500</v>
      </c>
      <c r="C29" s="51" t="s">
        <v>137</v>
      </c>
      <c r="D29" s="52" t="s">
        <v>137</v>
      </c>
      <c r="E29" s="230" t="s">
        <v>137</v>
      </c>
      <c r="F29" s="244" t="s">
        <v>137</v>
      </c>
      <c r="G29" s="256" t="s">
        <v>270</v>
      </c>
      <c r="H29" s="224" t="s">
        <v>137</v>
      </c>
      <c r="I29" s="264" t="s">
        <v>270</v>
      </c>
      <c r="J29" s="209" t="s">
        <v>137</v>
      </c>
      <c r="K29" s="209"/>
      <c r="L29" s="52" t="s">
        <v>137</v>
      </c>
      <c r="M29" s="52" t="s">
        <v>137</v>
      </c>
      <c r="N29" s="230" t="s">
        <v>137</v>
      </c>
      <c r="O29" s="328" t="s">
        <v>137</v>
      </c>
      <c r="P29" s="250" t="s">
        <v>137</v>
      </c>
      <c r="Q29" s="302" t="s">
        <v>270</v>
      </c>
    </row>
    <row r="30" spans="1:17" ht="30" customHeight="1" x14ac:dyDescent="0.15">
      <c r="A30" s="376"/>
      <c r="B30" s="67">
        <v>3000</v>
      </c>
      <c r="C30" s="57" t="s">
        <v>137</v>
      </c>
      <c r="D30" s="58" t="s">
        <v>137</v>
      </c>
      <c r="E30" s="233" t="s">
        <v>137</v>
      </c>
      <c r="F30" s="257" t="s">
        <v>270</v>
      </c>
      <c r="G30" s="285" t="s">
        <v>137</v>
      </c>
      <c r="H30" s="268" t="s">
        <v>270</v>
      </c>
      <c r="I30" s="286" t="s">
        <v>137</v>
      </c>
      <c r="J30" s="212" t="s">
        <v>137</v>
      </c>
      <c r="K30" s="212"/>
      <c r="L30" s="58" t="s">
        <v>137</v>
      </c>
      <c r="M30" s="58" t="s">
        <v>137</v>
      </c>
      <c r="N30" s="233" t="s">
        <v>137</v>
      </c>
      <c r="O30" s="330" t="s">
        <v>137</v>
      </c>
      <c r="P30" s="303" t="s">
        <v>270</v>
      </c>
      <c r="Q30" s="297" t="s">
        <v>137</v>
      </c>
    </row>
    <row r="31" spans="1:17" ht="30" customHeight="1" x14ac:dyDescent="0.15">
      <c r="A31" s="376"/>
      <c r="B31" s="49" t="s">
        <v>376</v>
      </c>
      <c r="C31" s="49" t="s">
        <v>137</v>
      </c>
      <c r="D31" s="50" t="s">
        <v>137</v>
      </c>
      <c r="E31" s="229" t="s">
        <v>137</v>
      </c>
      <c r="F31" s="283" t="s">
        <v>271</v>
      </c>
      <c r="G31" s="253" t="s">
        <v>270</v>
      </c>
      <c r="H31" s="266" t="s">
        <v>271</v>
      </c>
      <c r="I31" s="273" t="s">
        <v>270</v>
      </c>
      <c r="J31" s="208" t="s">
        <v>137</v>
      </c>
      <c r="K31" s="208"/>
      <c r="L31" s="50" t="s">
        <v>137</v>
      </c>
      <c r="M31" s="50" t="s">
        <v>137</v>
      </c>
      <c r="N31" s="229" t="s">
        <v>137</v>
      </c>
      <c r="O31" s="327" t="s">
        <v>137</v>
      </c>
      <c r="P31" s="294" t="s">
        <v>271</v>
      </c>
      <c r="Q31" s="281" t="s">
        <v>270</v>
      </c>
    </row>
    <row r="32" spans="1:17" ht="30" customHeight="1" x14ac:dyDescent="0.15">
      <c r="A32" s="376"/>
      <c r="B32" s="59" t="s">
        <v>152</v>
      </c>
      <c r="C32" s="51" t="s">
        <v>139</v>
      </c>
      <c r="D32" s="52" t="s">
        <v>139</v>
      </c>
      <c r="E32" s="230" t="s">
        <v>139</v>
      </c>
      <c r="F32" s="244" t="s">
        <v>271</v>
      </c>
      <c r="G32" s="256" t="s">
        <v>270</v>
      </c>
      <c r="H32" s="224" t="s">
        <v>271</v>
      </c>
      <c r="I32" s="264" t="s">
        <v>270</v>
      </c>
      <c r="J32" s="306" t="s">
        <v>137</v>
      </c>
      <c r="K32" s="306"/>
      <c r="L32" s="52" t="s">
        <v>137</v>
      </c>
      <c r="M32" s="52" t="s">
        <v>137</v>
      </c>
      <c r="N32" s="230" t="s">
        <v>137</v>
      </c>
      <c r="O32" s="328" t="s">
        <v>137</v>
      </c>
      <c r="P32" s="250" t="s">
        <v>271</v>
      </c>
      <c r="Q32" s="302" t="s">
        <v>270</v>
      </c>
    </row>
    <row r="33" spans="1:17" ht="30" customHeight="1" x14ac:dyDescent="0.15">
      <c r="A33" s="376"/>
      <c r="B33" s="60" t="s">
        <v>140</v>
      </c>
      <c r="C33" s="53" t="s">
        <v>137</v>
      </c>
      <c r="D33" s="54" t="s">
        <v>137</v>
      </c>
      <c r="E33" s="231" t="s">
        <v>137</v>
      </c>
      <c r="F33" s="245" t="s">
        <v>270</v>
      </c>
      <c r="G33" s="293" t="s">
        <v>137</v>
      </c>
      <c r="H33" s="225" t="s">
        <v>270</v>
      </c>
      <c r="I33" s="279" t="s">
        <v>137</v>
      </c>
      <c r="J33" s="307" t="s">
        <v>137</v>
      </c>
      <c r="K33" s="307"/>
      <c r="L33" s="54" t="s">
        <v>137</v>
      </c>
      <c r="M33" s="54" t="s">
        <v>137</v>
      </c>
      <c r="N33" s="231" t="s">
        <v>137</v>
      </c>
      <c r="O33" s="322" t="s">
        <v>137</v>
      </c>
      <c r="P33" s="251" t="s">
        <v>270</v>
      </c>
      <c r="Q33" s="277" t="s">
        <v>137</v>
      </c>
    </row>
    <row r="34" spans="1:17" ht="30" customHeight="1" x14ac:dyDescent="0.15">
      <c r="A34" s="376"/>
      <c r="B34" s="55" t="s">
        <v>141</v>
      </c>
      <c r="C34" s="55" t="s">
        <v>137</v>
      </c>
      <c r="D34" s="56" t="s">
        <v>137</v>
      </c>
      <c r="E34" s="232" t="s">
        <v>137</v>
      </c>
      <c r="F34" s="259" t="s">
        <v>137</v>
      </c>
      <c r="G34" s="261" t="s">
        <v>270</v>
      </c>
      <c r="H34" s="274" t="s">
        <v>137</v>
      </c>
      <c r="I34" s="271" t="s">
        <v>270</v>
      </c>
      <c r="J34" s="308" t="s">
        <v>137</v>
      </c>
      <c r="K34" s="308"/>
      <c r="L34" s="56" t="s">
        <v>137</v>
      </c>
      <c r="M34" s="56" t="s">
        <v>137</v>
      </c>
      <c r="N34" s="232" t="s">
        <v>137</v>
      </c>
      <c r="O34" s="329" t="s">
        <v>137</v>
      </c>
      <c r="P34" s="295" t="s">
        <v>137</v>
      </c>
      <c r="Q34" s="304" t="s">
        <v>270</v>
      </c>
    </row>
    <row r="35" spans="1:17" ht="30" customHeight="1" x14ac:dyDescent="0.15">
      <c r="A35" s="376"/>
      <c r="B35" s="59" t="s">
        <v>142</v>
      </c>
      <c r="C35" s="68" t="s">
        <v>143</v>
      </c>
      <c r="D35" s="61" t="s">
        <v>143</v>
      </c>
      <c r="E35" s="234" t="s">
        <v>143</v>
      </c>
      <c r="F35" s="252" t="s">
        <v>270</v>
      </c>
      <c r="G35" s="201" t="s">
        <v>143</v>
      </c>
      <c r="H35" s="267" t="s">
        <v>270</v>
      </c>
      <c r="I35" s="203" t="s">
        <v>143</v>
      </c>
      <c r="J35" s="306" t="s">
        <v>143</v>
      </c>
      <c r="K35" s="306"/>
      <c r="L35" s="61" t="s">
        <v>143</v>
      </c>
      <c r="M35" s="61" t="s">
        <v>143</v>
      </c>
      <c r="N35" s="234" t="s">
        <v>143</v>
      </c>
      <c r="O35" s="331" t="s">
        <v>143</v>
      </c>
      <c r="P35" s="282" t="s">
        <v>270</v>
      </c>
      <c r="Q35" s="169" t="s">
        <v>143</v>
      </c>
    </row>
    <row r="36" spans="1:17" ht="30" customHeight="1" x14ac:dyDescent="0.15">
      <c r="A36" s="376"/>
      <c r="B36" s="53" t="s">
        <v>144</v>
      </c>
      <c r="C36" s="53" t="s">
        <v>137</v>
      </c>
      <c r="D36" s="54" t="s">
        <v>137</v>
      </c>
      <c r="E36" s="231" t="s">
        <v>137</v>
      </c>
      <c r="F36" s="245" t="s">
        <v>270</v>
      </c>
      <c r="G36" s="293" t="s">
        <v>137</v>
      </c>
      <c r="H36" s="225" t="s">
        <v>270</v>
      </c>
      <c r="I36" s="279" t="s">
        <v>137</v>
      </c>
      <c r="J36" s="307" t="s">
        <v>137</v>
      </c>
      <c r="K36" s="307"/>
      <c r="L36" s="54" t="s">
        <v>137</v>
      </c>
      <c r="M36" s="54" t="s">
        <v>137</v>
      </c>
      <c r="N36" s="231" t="s">
        <v>137</v>
      </c>
      <c r="O36" s="322" t="s">
        <v>137</v>
      </c>
      <c r="P36" s="251" t="s">
        <v>270</v>
      </c>
      <c r="Q36" s="277" t="s">
        <v>137</v>
      </c>
    </row>
    <row r="37" spans="1:17" ht="30" customHeight="1" x14ac:dyDescent="0.15">
      <c r="A37" s="376"/>
      <c r="B37" s="67" t="s">
        <v>145</v>
      </c>
      <c r="C37" s="57" t="s">
        <v>137</v>
      </c>
      <c r="D37" s="58" t="s">
        <v>137</v>
      </c>
      <c r="E37" s="233" t="s">
        <v>137</v>
      </c>
      <c r="F37" s="257" t="s">
        <v>270</v>
      </c>
      <c r="G37" s="285" t="s">
        <v>271</v>
      </c>
      <c r="H37" s="268" t="s">
        <v>270</v>
      </c>
      <c r="I37" s="286" t="s">
        <v>271</v>
      </c>
      <c r="J37" s="309" t="s">
        <v>137</v>
      </c>
      <c r="K37" s="309"/>
      <c r="L37" s="58" t="s">
        <v>137</v>
      </c>
      <c r="M37" s="58" t="s">
        <v>137</v>
      </c>
      <c r="N37" s="233" t="s">
        <v>137</v>
      </c>
      <c r="O37" s="330" t="s">
        <v>137</v>
      </c>
      <c r="P37" s="303" t="s">
        <v>270</v>
      </c>
      <c r="Q37" s="297" t="s">
        <v>271</v>
      </c>
    </row>
    <row r="38" spans="1:17" ht="30" customHeight="1" x14ac:dyDescent="0.15">
      <c r="A38" s="376"/>
      <c r="B38" s="49" t="s">
        <v>153</v>
      </c>
      <c r="C38" s="49" t="s">
        <v>137</v>
      </c>
      <c r="D38" s="50" t="s">
        <v>137</v>
      </c>
      <c r="E38" s="229" t="s">
        <v>137</v>
      </c>
      <c r="F38" s="262" t="s">
        <v>270</v>
      </c>
      <c r="G38" s="260" t="s">
        <v>137</v>
      </c>
      <c r="H38" s="269" t="s">
        <v>270</v>
      </c>
      <c r="I38" s="272" t="s">
        <v>137</v>
      </c>
      <c r="J38" s="310" t="s">
        <v>137</v>
      </c>
      <c r="K38" s="310"/>
      <c r="L38" s="50" t="s">
        <v>137</v>
      </c>
      <c r="M38" s="50" t="s">
        <v>137</v>
      </c>
      <c r="N38" s="229" t="s">
        <v>137</v>
      </c>
      <c r="O38" s="327" t="s">
        <v>137</v>
      </c>
      <c r="P38" s="305" t="s">
        <v>270</v>
      </c>
      <c r="Q38" s="280" t="s">
        <v>137</v>
      </c>
    </row>
    <row r="39" spans="1:17" ht="30" customHeight="1" x14ac:dyDescent="0.15">
      <c r="A39" s="376"/>
      <c r="B39" s="51" t="s">
        <v>146</v>
      </c>
      <c r="C39" s="51" t="s">
        <v>137</v>
      </c>
      <c r="D39" s="52" t="s">
        <v>137</v>
      </c>
      <c r="E39" s="230" t="s">
        <v>137</v>
      </c>
      <c r="F39" s="252" t="s">
        <v>270</v>
      </c>
      <c r="G39" s="201" t="s">
        <v>137</v>
      </c>
      <c r="H39" s="267" t="s">
        <v>270</v>
      </c>
      <c r="I39" s="203" t="s">
        <v>137</v>
      </c>
      <c r="J39" s="311" t="s">
        <v>137</v>
      </c>
      <c r="K39" s="311"/>
      <c r="L39" s="52" t="s">
        <v>137</v>
      </c>
      <c r="M39" s="52" t="s">
        <v>137</v>
      </c>
      <c r="N39" s="230" t="s">
        <v>137</v>
      </c>
      <c r="O39" s="328" t="s">
        <v>137</v>
      </c>
      <c r="P39" s="282" t="s">
        <v>270</v>
      </c>
      <c r="Q39" s="169" t="s">
        <v>137</v>
      </c>
    </row>
    <row r="40" spans="1:17" ht="30" customHeight="1" x14ac:dyDescent="0.15">
      <c r="A40" s="376"/>
      <c r="B40" s="51" t="s">
        <v>154</v>
      </c>
      <c r="C40" s="51" t="s">
        <v>137</v>
      </c>
      <c r="D40" s="52" t="s">
        <v>137</v>
      </c>
      <c r="E40" s="230" t="s">
        <v>137</v>
      </c>
      <c r="F40" s="244" t="s">
        <v>137</v>
      </c>
      <c r="G40" s="256" t="s">
        <v>270</v>
      </c>
      <c r="H40" s="224" t="s">
        <v>137</v>
      </c>
      <c r="I40" s="264" t="s">
        <v>270</v>
      </c>
      <c r="J40" s="311" t="s">
        <v>137</v>
      </c>
      <c r="K40" s="311"/>
      <c r="L40" s="52" t="s">
        <v>137</v>
      </c>
      <c r="M40" s="52" t="s">
        <v>137</v>
      </c>
      <c r="N40" s="230" t="s">
        <v>137</v>
      </c>
      <c r="O40" s="328" t="s">
        <v>137</v>
      </c>
      <c r="P40" s="250" t="s">
        <v>137</v>
      </c>
      <c r="Q40" s="302" t="s">
        <v>270</v>
      </c>
    </row>
    <row r="41" spans="1:17" ht="30" customHeight="1" x14ac:dyDescent="0.15">
      <c r="A41" s="376"/>
      <c r="B41" s="62" t="s">
        <v>155</v>
      </c>
      <c r="C41" s="53" t="s">
        <v>139</v>
      </c>
      <c r="D41" s="231" t="s">
        <v>139</v>
      </c>
      <c r="E41" s="322" t="s">
        <v>139</v>
      </c>
      <c r="F41" s="245" t="s">
        <v>270</v>
      </c>
      <c r="G41" s="254" t="s">
        <v>270</v>
      </c>
      <c r="H41" s="225" t="s">
        <v>270</v>
      </c>
      <c r="I41" s="263" t="s">
        <v>270</v>
      </c>
      <c r="J41" s="312" t="s">
        <v>150</v>
      </c>
      <c r="K41" s="312"/>
      <c r="L41" s="54" t="s">
        <v>139</v>
      </c>
      <c r="M41" s="54" t="s">
        <v>139</v>
      </c>
      <c r="N41" s="231" t="s">
        <v>139</v>
      </c>
      <c r="O41" s="322" t="s">
        <v>139</v>
      </c>
      <c r="P41" s="251" t="s">
        <v>270</v>
      </c>
      <c r="Q41" s="278" t="s">
        <v>270</v>
      </c>
    </row>
    <row r="42" spans="1:17" ht="30" customHeight="1" thickBot="1" x14ac:dyDescent="0.2">
      <c r="A42" s="377"/>
      <c r="B42" s="69" t="s">
        <v>0</v>
      </c>
      <c r="C42" s="70" t="s">
        <v>139</v>
      </c>
      <c r="D42" s="237" t="s">
        <v>150</v>
      </c>
      <c r="E42" s="323" t="s">
        <v>139</v>
      </c>
      <c r="F42" s="370" t="s">
        <v>271</v>
      </c>
      <c r="G42" s="371"/>
      <c r="H42" s="374" t="s">
        <v>271</v>
      </c>
      <c r="I42" s="375"/>
      <c r="J42" s="313" t="s">
        <v>139</v>
      </c>
      <c r="K42" s="313"/>
      <c r="L42" s="71" t="s">
        <v>139</v>
      </c>
      <c r="M42" s="71" t="s">
        <v>139</v>
      </c>
      <c r="N42" s="246" t="s">
        <v>139</v>
      </c>
      <c r="O42" s="323" t="s">
        <v>139</v>
      </c>
      <c r="P42" s="366" t="s">
        <v>271</v>
      </c>
      <c r="Q42" s="367"/>
    </row>
    <row r="43" spans="1:17" ht="30" customHeight="1" x14ac:dyDescent="0.15"/>
    <row r="44" spans="1:17" ht="21" customHeight="1" x14ac:dyDescent="0.15">
      <c r="B44" s="72" t="s">
        <v>156</v>
      </c>
      <c r="C44" s="72"/>
    </row>
    <row r="45" spans="1:17" ht="21" customHeight="1" x14ac:dyDescent="0.15">
      <c r="B45" s="72" t="s">
        <v>350</v>
      </c>
    </row>
  </sheetData>
  <mergeCells count="12">
    <mergeCell ref="A25:A42"/>
    <mergeCell ref="B1:N1"/>
    <mergeCell ref="A3:B3"/>
    <mergeCell ref="A4:B4"/>
    <mergeCell ref="A5:B5"/>
    <mergeCell ref="A6:A23"/>
    <mergeCell ref="P23:Q23"/>
    <mergeCell ref="P42:Q42"/>
    <mergeCell ref="F23:G23"/>
    <mergeCell ref="F42:G42"/>
    <mergeCell ref="H23:I23"/>
    <mergeCell ref="H42:I42"/>
  </mergeCells>
  <phoneticPr fontId="17"/>
  <pageMargins left="0.47244094488188981" right="0" top="0.47244094488188981" bottom="0" header="0.31496062992125984" footer="0.31496062992125984"/>
  <pageSetup paperSize="9" scale="63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U203"/>
  <sheetViews>
    <sheetView showGridLines="0" zoomScale="135" zoomScaleNormal="135" workbookViewId="0">
      <pane ySplit="3" topLeftCell="A4" activePane="bottomLeft" state="frozen"/>
      <selection pane="bottomLeft" activeCell="E6" sqref="E6"/>
    </sheetView>
  </sheetViews>
  <sheetFormatPr defaultColWidth="8.75" defaultRowHeight="13.5" x14ac:dyDescent="0.15"/>
  <cols>
    <col min="1" max="2" width="8.75" style="25" hidden="1" customWidth="1"/>
    <col min="3" max="3" width="12.25" style="25" bestFit="1" customWidth="1"/>
    <col min="4" max="4" width="0.875" style="25" customWidth="1"/>
    <col min="5" max="5" width="8.5" style="25" bestFit="1" customWidth="1"/>
    <col min="6" max="9" width="9.125" style="25" customWidth="1"/>
    <col min="10" max="11" width="11.875" style="25" bestFit="1" customWidth="1"/>
    <col min="12" max="13" width="4.125" style="25" customWidth="1"/>
    <col min="14" max="16" width="7.5" style="25" customWidth="1"/>
    <col min="17" max="17" width="4.875" style="25" bestFit="1" customWidth="1"/>
    <col min="18" max="18" width="8.75" style="25"/>
    <col min="19" max="21" width="8.75" style="25" hidden="1" customWidth="1"/>
    <col min="22" max="16384" width="8.75" style="25"/>
  </cols>
  <sheetData>
    <row r="1" spans="1:21" ht="14.25" thickBot="1" x14ac:dyDescent="0.2">
      <c r="E1" s="387" t="str">
        <f>IF(C4="","学校番号を入力してください","")</f>
        <v>学校番号を入力してください</v>
      </c>
      <c r="F1" s="387"/>
      <c r="G1" s="387"/>
      <c r="H1" s="314"/>
      <c r="I1" s="387" t="str">
        <f>IF(C7="","学校名を入力してください","")</f>
        <v>学校名を入力してください</v>
      </c>
      <c r="J1" s="387"/>
      <c r="K1" s="387"/>
      <c r="L1" s="314"/>
      <c r="N1" s="386" t="str">
        <f>IF(COUNTIF(A4:A203,1)&gt;1,"間を詰めてデータを作成してください","")</f>
        <v/>
      </c>
      <c r="O1" s="386"/>
      <c r="P1" s="386"/>
    </row>
    <row r="2" spans="1:21" ht="14.25" hidden="1" thickBot="1" x14ac:dyDescent="0.2"/>
    <row r="3" spans="1:21" ht="15" thickTop="1" thickBot="1" x14ac:dyDescent="0.2">
      <c r="C3" s="24" t="s">
        <v>106</v>
      </c>
      <c r="E3" s="26" t="s">
        <v>107</v>
      </c>
      <c r="F3" s="27" t="s">
        <v>108</v>
      </c>
      <c r="G3" s="27" t="s">
        <v>109</v>
      </c>
      <c r="H3" s="27" t="s">
        <v>110</v>
      </c>
      <c r="I3" s="27" t="s">
        <v>111</v>
      </c>
      <c r="J3" s="27" t="s">
        <v>112</v>
      </c>
      <c r="K3" s="27" t="s">
        <v>113</v>
      </c>
      <c r="L3" s="27" t="s">
        <v>114</v>
      </c>
      <c r="M3" s="27" t="s">
        <v>115</v>
      </c>
      <c r="N3" s="27" t="s">
        <v>116</v>
      </c>
      <c r="O3" s="27" t="s">
        <v>117</v>
      </c>
      <c r="P3" s="27" t="s">
        <v>118</v>
      </c>
      <c r="Q3" s="28" t="s">
        <v>119</v>
      </c>
    </row>
    <row r="4" spans="1:21" ht="15" thickTop="1" thickBot="1" x14ac:dyDescent="0.2">
      <c r="A4" s="25">
        <f>VALUE(IF(E4="",0,A3+1))</f>
        <v>0</v>
      </c>
      <c r="C4" s="29"/>
      <c r="E4" s="30"/>
      <c r="F4" s="31"/>
      <c r="G4" s="31"/>
      <c r="H4" s="32"/>
      <c r="I4" s="32"/>
      <c r="J4" s="31"/>
      <c r="K4" s="31"/>
      <c r="L4" s="32"/>
      <c r="M4" s="31"/>
      <c r="N4" s="32"/>
      <c r="O4" s="32"/>
      <c r="P4" s="32"/>
      <c r="Q4" s="33"/>
      <c r="S4" s="25" t="str">
        <f>CONCATENATE(F4,"  ",G4)</f>
        <v xml:space="preserve">  </v>
      </c>
      <c r="T4" s="25" t="str">
        <f>CONCATENATE(H4," ",I4)</f>
        <v xml:space="preserve"> </v>
      </c>
      <c r="U4" s="25" t="str">
        <f>CONCATENATE(J4," ",K4,"(",RIGHTB(N4,2),")")</f>
        <v xml:space="preserve"> ()</v>
      </c>
    </row>
    <row r="5" spans="1:21" ht="15" thickTop="1" thickBot="1" x14ac:dyDescent="0.2">
      <c r="A5" s="25">
        <f t="shared" ref="A5:A68" si="0">VALUE(IF(E5="",0,A4+1))</f>
        <v>0</v>
      </c>
      <c r="E5" s="30"/>
      <c r="F5" s="31"/>
      <c r="G5" s="31"/>
      <c r="H5" s="32"/>
      <c r="I5" s="32"/>
      <c r="J5" s="31"/>
      <c r="K5" s="31"/>
      <c r="L5" s="32"/>
      <c r="M5" s="31"/>
      <c r="N5" s="32"/>
      <c r="O5" s="32"/>
      <c r="P5" s="32"/>
      <c r="Q5" s="33"/>
      <c r="S5" s="25" t="str">
        <f t="shared" ref="S5:S68" si="1">CONCATENATE(F5,"  ",G5)</f>
        <v xml:space="preserve">  </v>
      </c>
      <c r="T5" s="25" t="str">
        <f t="shared" ref="T5:T68" si="2">CONCATENATE(H5," ",I5)</f>
        <v xml:space="preserve"> </v>
      </c>
      <c r="U5" s="25" t="str">
        <f t="shared" ref="U5:U68" si="3">CONCATENATE(J5," ",K5,"(",RIGHTB(N5,2),")")</f>
        <v xml:space="preserve"> ()</v>
      </c>
    </row>
    <row r="6" spans="1:21" ht="15" thickTop="1" thickBot="1" x14ac:dyDescent="0.2">
      <c r="A6" s="25">
        <f t="shared" si="0"/>
        <v>0</v>
      </c>
      <c r="C6" s="24" t="s">
        <v>120</v>
      </c>
      <c r="E6" s="30"/>
      <c r="F6" s="34"/>
      <c r="G6" s="34"/>
      <c r="H6" s="35"/>
      <c r="I6" s="35"/>
      <c r="J6" s="34"/>
      <c r="K6" s="34"/>
      <c r="L6" s="35"/>
      <c r="M6" s="34"/>
      <c r="N6" s="35"/>
      <c r="O6" s="35"/>
      <c r="P6" s="35"/>
      <c r="Q6" s="36"/>
      <c r="S6" s="25" t="str">
        <f t="shared" si="1"/>
        <v xml:space="preserve">  </v>
      </c>
      <c r="T6" s="25" t="str">
        <f t="shared" si="2"/>
        <v xml:space="preserve"> </v>
      </c>
      <c r="U6" s="25" t="str">
        <f t="shared" si="3"/>
        <v xml:space="preserve"> ()</v>
      </c>
    </row>
    <row r="7" spans="1:21" ht="15" thickTop="1" thickBot="1" x14ac:dyDescent="0.2">
      <c r="A7" s="25">
        <f t="shared" si="0"/>
        <v>0</v>
      </c>
      <c r="C7" s="29"/>
      <c r="E7" s="30"/>
      <c r="F7" s="34"/>
      <c r="G7" s="34"/>
      <c r="H7" s="35"/>
      <c r="I7" s="35"/>
      <c r="J7" s="34"/>
      <c r="K7" s="34"/>
      <c r="L7" s="35"/>
      <c r="M7" s="34"/>
      <c r="N7" s="35"/>
      <c r="O7" s="35"/>
      <c r="P7" s="35"/>
      <c r="Q7" s="36"/>
      <c r="S7" s="25" t="str">
        <f t="shared" si="1"/>
        <v xml:space="preserve">  </v>
      </c>
      <c r="T7" s="25" t="str">
        <f t="shared" si="2"/>
        <v xml:space="preserve"> </v>
      </c>
      <c r="U7" s="25" t="str">
        <f t="shared" si="3"/>
        <v xml:space="preserve"> ()</v>
      </c>
    </row>
    <row r="8" spans="1:21" ht="14.25" thickTop="1" x14ac:dyDescent="0.15">
      <c r="A8" s="25">
        <f t="shared" si="0"/>
        <v>0</v>
      </c>
      <c r="E8" s="30"/>
      <c r="F8" s="34"/>
      <c r="G8" s="34"/>
      <c r="H8" s="35"/>
      <c r="I8" s="35"/>
      <c r="J8" s="34"/>
      <c r="K8" s="34"/>
      <c r="L8" s="35"/>
      <c r="M8" s="34"/>
      <c r="N8" s="35"/>
      <c r="O8" s="35"/>
      <c r="P8" s="35"/>
      <c r="Q8" s="36"/>
      <c r="S8" s="25" t="str">
        <f t="shared" si="1"/>
        <v xml:space="preserve">  </v>
      </c>
      <c r="T8" s="25" t="str">
        <f t="shared" si="2"/>
        <v xml:space="preserve"> </v>
      </c>
      <c r="U8" s="25" t="str">
        <f t="shared" si="3"/>
        <v xml:space="preserve"> ()</v>
      </c>
    </row>
    <row r="9" spans="1:21" x14ac:dyDescent="0.15">
      <c r="A9" s="25">
        <f t="shared" si="0"/>
        <v>0</v>
      </c>
      <c r="E9" s="30"/>
      <c r="F9" s="34"/>
      <c r="G9" s="34"/>
      <c r="H9" s="35"/>
      <c r="I9" s="35"/>
      <c r="J9" s="34"/>
      <c r="K9" s="34"/>
      <c r="L9" s="35"/>
      <c r="M9" s="34"/>
      <c r="N9" s="35"/>
      <c r="O9" s="35"/>
      <c r="P9" s="35"/>
      <c r="Q9" s="36"/>
      <c r="S9" s="25" t="str">
        <f t="shared" si="1"/>
        <v xml:space="preserve">  </v>
      </c>
      <c r="T9" s="25" t="str">
        <f t="shared" si="2"/>
        <v xml:space="preserve"> </v>
      </c>
      <c r="U9" s="25" t="str">
        <f t="shared" si="3"/>
        <v xml:space="preserve"> ()</v>
      </c>
    </row>
    <row r="10" spans="1:21" x14ac:dyDescent="0.15">
      <c r="A10" s="25">
        <f t="shared" si="0"/>
        <v>0</v>
      </c>
      <c r="E10" s="30"/>
      <c r="F10" s="34"/>
      <c r="G10" s="34"/>
      <c r="H10" s="35"/>
      <c r="I10" s="35"/>
      <c r="J10" s="34"/>
      <c r="K10" s="34"/>
      <c r="L10" s="35"/>
      <c r="M10" s="34"/>
      <c r="N10" s="35"/>
      <c r="O10" s="35"/>
      <c r="P10" s="35"/>
      <c r="Q10" s="36"/>
      <c r="S10" s="25" t="str">
        <f t="shared" si="1"/>
        <v xml:space="preserve">  </v>
      </c>
      <c r="T10" s="25" t="str">
        <f t="shared" si="2"/>
        <v xml:space="preserve"> </v>
      </c>
      <c r="U10" s="25" t="str">
        <f t="shared" si="3"/>
        <v xml:space="preserve"> ()</v>
      </c>
    </row>
    <row r="11" spans="1:21" x14ac:dyDescent="0.15">
      <c r="A11" s="25">
        <f t="shared" si="0"/>
        <v>0</v>
      </c>
      <c r="E11" s="30"/>
      <c r="F11" s="34"/>
      <c r="G11" s="34"/>
      <c r="H11" s="35"/>
      <c r="I11" s="35"/>
      <c r="J11" s="34"/>
      <c r="K11" s="34"/>
      <c r="L11" s="35"/>
      <c r="M11" s="34"/>
      <c r="N11" s="35"/>
      <c r="O11" s="35"/>
      <c r="P11" s="35"/>
      <c r="Q11" s="36"/>
      <c r="S11" s="25" t="str">
        <f t="shared" si="1"/>
        <v xml:space="preserve">  </v>
      </c>
      <c r="T11" s="25" t="str">
        <f t="shared" si="2"/>
        <v xml:space="preserve"> </v>
      </c>
      <c r="U11" s="25" t="str">
        <f t="shared" si="3"/>
        <v xml:space="preserve"> ()</v>
      </c>
    </row>
    <row r="12" spans="1:21" x14ac:dyDescent="0.15">
      <c r="A12" s="25">
        <f t="shared" si="0"/>
        <v>0</v>
      </c>
      <c r="E12" s="30"/>
      <c r="F12" s="34"/>
      <c r="G12" s="34"/>
      <c r="H12" s="35"/>
      <c r="I12" s="35"/>
      <c r="J12" s="34"/>
      <c r="K12" s="34"/>
      <c r="L12" s="35"/>
      <c r="M12" s="34"/>
      <c r="N12" s="35"/>
      <c r="O12" s="35"/>
      <c r="P12" s="35"/>
      <c r="Q12" s="36"/>
      <c r="S12" s="25" t="str">
        <f t="shared" si="1"/>
        <v xml:space="preserve">  </v>
      </c>
      <c r="T12" s="25" t="str">
        <f t="shared" si="2"/>
        <v xml:space="preserve"> </v>
      </c>
      <c r="U12" s="25" t="str">
        <f t="shared" si="3"/>
        <v xml:space="preserve"> ()</v>
      </c>
    </row>
    <row r="13" spans="1:21" x14ac:dyDescent="0.15">
      <c r="A13" s="25">
        <f t="shared" si="0"/>
        <v>0</v>
      </c>
      <c r="E13" s="30"/>
      <c r="F13" s="34"/>
      <c r="G13" s="34"/>
      <c r="H13" s="35"/>
      <c r="I13" s="35"/>
      <c r="J13" s="34"/>
      <c r="K13" s="34"/>
      <c r="L13" s="35"/>
      <c r="M13" s="34"/>
      <c r="N13" s="35"/>
      <c r="O13" s="35"/>
      <c r="P13" s="35"/>
      <c r="Q13" s="36"/>
      <c r="S13" s="25" t="str">
        <f t="shared" si="1"/>
        <v xml:space="preserve">  </v>
      </c>
      <c r="T13" s="25" t="str">
        <f t="shared" si="2"/>
        <v xml:space="preserve"> </v>
      </c>
      <c r="U13" s="25" t="str">
        <f t="shared" si="3"/>
        <v xml:space="preserve"> ()</v>
      </c>
    </row>
    <row r="14" spans="1:21" x14ac:dyDescent="0.15">
      <c r="A14" s="25">
        <f t="shared" si="0"/>
        <v>0</v>
      </c>
      <c r="E14" s="30"/>
      <c r="F14" s="34"/>
      <c r="G14" s="34"/>
      <c r="H14" s="35"/>
      <c r="I14" s="35"/>
      <c r="J14" s="34"/>
      <c r="K14" s="34"/>
      <c r="L14" s="35"/>
      <c r="M14" s="34"/>
      <c r="N14" s="35"/>
      <c r="O14" s="35"/>
      <c r="P14" s="35"/>
      <c r="Q14" s="36"/>
      <c r="S14" s="25" t="str">
        <f t="shared" si="1"/>
        <v xml:space="preserve">  </v>
      </c>
      <c r="T14" s="25" t="str">
        <f t="shared" si="2"/>
        <v xml:space="preserve"> </v>
      </c>
      <c r="U14" s="25" t="str">
        <f t="shared" si="3"/>
        <v xml:space="preserve"> ()</v>
      </c>
    </row>
    <row r="15" spans="1:21" x14ac:dyDescent="0.15">
      <c r="A15" s="25">
        <f t="shared" si="0"/>
        <v>0</v>
      </c>
      <c r="E15" s="30"/>
      <c r="F15" s="34"/>
      <c r="G15" s="34"/>
      <c r="H15" s="35"/>
      <c r="I15" s="35"/>
      <c r="J15" s="34"/>
      <c r="K15" s="34"/>
      <c r="L15" s="35"/>
      <c r="M15" s="34"/>
      <c r="N15" s="35"/>
      <c r="O15" s="35"/>
      <c r="P15" s="35"/>
      <c r="Q15" s="36"/>
      <c r="S15" s="25" t="str">
        <f t="shared" si="1"/>
        <v xml:space="preserve">  </v>
      </c>
      <c r="T15" s="25" t="str">
        <f t="shared" si="2"/>
        <v xml:space="preserve"> </v>
      </c>
      <c r="U15" s="25" t="str">
        <f t="shared" si="3"/>
        <v xml:space="preserve"> ()</v>
      </c>
    </row>
    <row r="16" spans="1:21" x14ac:dyDescent="0.15">
      <c r="A16" s="25">
        <f t="shared" si="0"/>
        <v>0</v>
      </c>
      <c r="E16" s="30"/>
      <c r="F16" s="34"/>
      <c r="G16" s="34"/>
      <c r="H16" s="35"/>
      <c r="I16" s="35"/>
      <c r="J16" s="34"/>
      <c r="K16" s="34"/>
      <c r="L16" s="35"/>
      <c r="M16" s="34"/>
      <c r="N16" s="35"/>
      <c r="O16" s="35"/>
      <c r="P16" s="35"/>
      <c r="Q16" s="36"/>
      <c r="S16" s="25" t="str">
        <f t="shared" si="1"/>
        <v xml:space="preserve">  </v>
      </c>
      <c r="T16" s="25" t="str">
        <f t="shared" si="2"/>
        <v xml:space="preserve"> </v>
      </c>
      <c r="U16" s="25" t="str">
        <f t="shared" si="3"/>
        <v xml:space="preserve"> ()</v>
      </c>
    </row>
    <row r="17" spans="1:21" x14ac:dyDescent="0.15">
      <c r="A17" s="25">
        <f t="shared" si="0"/>
        <v>0</v>
      </c>
      <c r="E17" s="30"/>
      <c r="F17" s="34"/>
      <c r="G17" s="34"/>
      <c r="H17" s="35"/>
      <c r="I17" s="35"/>
      <c r="J17" s="34"/>
      <c r="K17" s="34"/>
      <c r="L17" s="35"/>
      <c r="M17" s="34"/>
      <c r="N17" s="35"/>
      <c r="O17" s="35"/>
      <c r="P17" s="35"/>
      <c r="Q17" s="36"/>
      <c r="S17" s="25" t="str">
        <f t="shared" si="1"/>
        <v xml:space="preserve">  </v>
      </c>
      <c r="T17" s="25" t="str">
        <f t="shared" si="2"/>
        <v xml:space="preserve"> </v>
      </c>
      <c r="U17" s="25" t="str">
        <f t="shared" si="3"/>
        <v xml:space="preserve"> ()</v>
      </c>
    </row>
    <row r="18" spans="1:21" x14ac:dyDescent="0.15">
      <c r="A18" s="25">
        <f t="shared" si="0"/>
        <v>0</v>
      </c>
      <c r="E18" s="37"/>
      <c r="F18" s="34"/>
      <c r="G18" s="34"/>
      <c r="H18" s="35"/>
      <c r="I18" s="35"/>
      <c r="J18" s="34"/>
      <c r="K18" s="34"/>
      <c r="L18" s="35"/>
      <c r="M18" s="34"/>
      <c r="N18" s="35"/>
      <c r="O18" s="35"/>
      <c r="P18" s="35"/>
      <c r="Q18" s="36"/>
      <c r="S18" s="25" t="str">
        <f t="shared" si="1"/>
        <v xml:space="preserve">  </v>
      </c>
      <c r="T18" s="25" t="str">
        <f t="shared" si="2"/>
        <v xml:space="preserve"> </v>
      </c>
      <c r="U18" s="25" t="str">
        <f t="shared" si="3"/>
        <v xml:space="preserve"> ()</v>
      </c>
    </row>
    <row r="19" spans="1:21" x14ac:dyDescent="0.15">
      <c r="A19" s="25">
        <f t="shared" si="0"/>
        <v>0</v>
      </c>
      <c r="E19" s="37"/>
      <c r="F19" s="34"/>
      <c r="G19" s="34"/>
      <c r="H19" s="35"/>
      <c r="I19" s="35"/>
      <c r="J19" s="34"/>
      <c r="K19" s="34"/>
      <c r="L19" s="35"/>
      <c r="M19" s="34"/>
      <c r="N19" s="35"/>
      <c r="O19" s="35"/>
      <c r="P19" s="35"/>
      <c r="Q19" s="36"/>
      <c r="S19" s="25" t="str">
        <f t="shared" si="1"/>
        <v xml:space="preserve">  </v>
      </c>
      <c r="T19" s="25" t="str">
        <f t="shared" si="2"/>
        <v xml:space="preserve"> </v>
      </c>
      <c r="U19" s="25" t="str">
        <f t="shared" si="3"/>
        <v xml:space="preserve"> ()</v>
      </c>
    </row>
    <row r="20" spans="1:21" x14ac:dyDescent="0.15">
      <c r="A20" s="25">
        <f t="shared" si="0"/>
        <v>0</v>
      </c>
      <c r="E20" s="37"/>
      <c r="F20" s="34"/>
      <c r="G20" s="34"/>
      <c r="H20" s="35"/>
      <c r="I20" s="35"/>
      <c r="J20" s="34"/>
      <c r="K20" s="34"/>
      <c r="L20" s="35"/>
      <c r="M20" s="34"/>
      <c r="N20" s="35"/>
      <c r="O20" s="35"/>
      <c r="P20" s="35"/>
      <c r="Q20" s="36"/>
      <c r="S20" s="25" t="str">
        <f t="shared" si="1"/>
        <v xml:space="preserve">  </v>
      </c>
      <c r="T20" s="25" t="str">
        <f t="shared" si="2"/>
        <v xml:space="preserve"> </v>
      </c>
      <c r="U20" s="25" t="str">
        <f t="shared" si="3"/>
        <v xml:space="preserve"> ()</v>
      </c>
    </row>
    <row r="21" spans="1:21" x14ac:dyDescent="0.15">
      <c r="A21" s="25">
        <f t="shared" si="0"/>
        <v>0</v>
      </c>
      <c r="E21" s="37"/>
      <c r="F21" s="34"/>
      <c r="G21" s="34"/>
      <c r="H21" s="35"/>
      <c r="I21" s="35"/>
      <c r="J21" s="34"/>
      <c r="K21" s="34"/>
      <c r="L21" s="35"/>
      <c r="M21" s="34"/>
      <c r="N21" s="35"/>
      <c r="O21" s="35"/>
      <c r="P21" s="35"/>
      <c r="Q21" s="36"/>
      <c r="S21" s="25" t="str">
        <f t="shared" si="1"/>
        <v xml:space="preserve">  </v>
      </c>
      <c r="T21" s="25" t="str">
        <f t="shared" si="2"/>
        <v xml:space="preserve"> </v>
      </c>
      <c r="U21" s="25" t="str">
        <f t="shared" si="3"/>
        <v xml:space="preserve"> ()</v>
      </c>
    </row>
    <row r="22" spans="1:21" x14ac:dyDescent="0.15">
      <c r="A22" s="25">
        <f t="shared" si="0"/>
        <v>0</v>
      </c>
      <c r="E22" s="37"/>
      <c r="F22" s="34"/>
      <c r="G22" s="34"/>
      <c r="H22" s="35"/>
      <c r="I22" s="35"/>
      <c r="J22" s="34"/>
      <c r="K22" s="34"/>
      <c r="L22" s="35"/>
      <c r="M22" s="34"/>
      <c r="N22" s="35"/>
      <c r="O22" s="35"/>
      <c r="P22" s="35"/>
      <c r="Q22" s="36"/>
      <c r="S22" s="25" t="str">
        <f t="shared" si="1"/>
        <v xml:space="preserve">  </v>
      </c>
      <c r="T22" s="25" t="str">
        <f t="shared" si="2"/>
        <v xml:space="preserve"> </v>
      </c>
      <c r="U22" s="25" t="str">
        <f t="shared" si="3"/>
        <v xml:space="preserve"> ()</v>
      </c>
    </row>
    <row r="23" spans="1:21" x14ac:dyDescent="0.15">
      <c r="A23" s="25">
        <f t="shared" si="0"/>
        <v>0</v>
      </c>
      <c r="E23" s="37"/>
      <c r="F23" s="34"/>
      <c r="G23" s="34"/>
      <c r="H23" s="35"/>
      <c r="I23" s="35"/>
      <c r="J23" s="34"/>
      <c r="K23" s="34"/>
      <c r="L23" s="35"/>
      <c r="M23" s="34"/>
      <c r="N23" s="35"/>
      <c r="O23" s="35"/>
      <c r="P23" s="35"/>
      <c r="Q23" s="36"/>
      <c r="S23" s="25" t="str">
        <f t="shared" si="1"/>
        <v xml:space="preserve">  </v>
      </c>
      <c r="T23" s="25" t="str">
        <f t="shared" si="2"/>
        <v xml:space="preserve"> </v>
      </c>
      <c r="U23" s="25" t="str">
        <f t="shared" si="3"/>
        <v xml:space="preserve"> ()</v>
      </c>
    </row>
    <row r="24" spans="1:21" x14ac:dyDescent="0.15">
      <c r="A24" s="25">
        <f t="shared" si="0"/>
        <v>0</v>
      </c>
      <c r="E24" s="37"/>
      <c r="F24" s="34"/>
      <c r="G24" s="34"/>
      <c r="H24" s="35"/>
      <c r="I24" s="35"/>
      <c r="J24" s="34"/>
      <c r="K24" s="34"/>
      <c r="L24" s="35"/>
      <c r="M24" s="34"/>
      <c r="N24" s="35"/>
      <c r="O24" s="35"/>
      <c r="P24" s="35"/>
      <c r="Q24" s="36"/>
      <c r="S24" s="25" t="str">
        <f t="shared" si="1"/>
        <v xml:space="preserve">  </v>
      </c>
      <c r="T24" s="25" t="str">
        <f t="shared" si="2"/>
        <v xml:space="preserve"> </v>
      </c>
      <c r="U24" s="25" t="str">
        <f t="shared" si="3"/>
        <v xml:space="preserve"> ()</v>
      </c>
    </row>
    <row r="25" spans="1:21" x14ac:dyDescent="0.15">
      <c r="A25" s="25">
        <f t="shared" si="0"/>
        <v>0</v>
      </c>
      <c r="E25" s="37"/>
      <c r="F25" s="34"/>
      <c r="G25" s="34"/>
      <c r="H25" s="35"/>
      <c r="I25" s="35"/>
      <c r="J25" s="34"/>
      <c r="K25" s="34"/>
      <c r="L25" s="35"/>
      <c r="M25" s="34"/>
      <c r="N25" s="35"/>
      <c r="O25" s="35"/>
      <c r="P25" s="35"/>
      <c r="Q25" s="36"/>
      <c r="S25" s="25" t="str">
        <f t="shared" si="1"/>
        <v xml:space="preserve">  </v>
      </c>
      <c r="T25" s="25" t="str">
        <f t="shared" si="2"/>
        <v xml:space="preserve"> </v>
      </c>
      <c r="U25" s="25" t="str">
        <f t="shared" si="3"/>
        <v xml:space="preserve"> ()</v>
      </c>
    </row>
    <row r="26" spans="1:21" x14ac:dyDescent="0.15">
      <c r="A26" s="25">
        <f t="shared" si="0"/>
        <v>0</v>
      </c>
      <c r="E26" s="37"/>
      <c r="F26" s="34"/>
      <c r="G26" s="34"/>
      <c r="H26" s="35"/>
      <c r="I26" s="35"/>
      <c r="J26" s="34"/>
      <c r="K26" s="34"/>
      <c r="L26" s="35"/>
      <c r="M26" s="34"/>
      <c r="N26" s="35"/>
      <c r="O26" s="35"/>
      <c r="P26" s="35"/>
      <c r="Q26" s="36"/>
      <c r="S26" s="25" t="str">
        <f t="shared" si="1"/>
        <v xml:space="preserve">  </v>
      </c>
      <c r="T26" s="25" t="str">
        <f t="shared" si="2"/>
        <v xml:space="preserve"> </v>
      </c>
      <c r="U26" s="25" t="str">
        <f t="shared" si="3"/>
        <v xml:space="preserve"> ()</v>
      </c>
    </row>
    <row r="27" spans="1:21" x14ac:dyDescent="0.15">
      <c r="A27" s="25">
        <f t="shared" si="0"/>
        <v>0</v>
      </c>
      <c r="E27" s="37"/>
      <c r="F27" s="34"/>
      <c r="G27" s="34"/>
      <c r="H27" s="35"/>
      <c r="I27" s="35"/>
      <c r="J27" s="34"/>
      <c r="K27" s="34"/>
      <c r="L27" s="35"/>
      <c r="M27" s="34"/>
      <c r="N27" s="35"/>
      <c r="O27" s="35"/>
      <c r="P27" s="35"/>
      <c r="Q27" s="36"/>
      <c r="S27" s="25" t="str">
        <f t="shared" si="1"/>
        <v xml:space="preserve">  </v>
      </c>
      <c r="T27" s="25" t="str">
        <f t="shared" si="2"/>
        <v xml:space="preserve"> </v>
      </c>
      <c r="U27" s="25" t="str">
        <f t="shared" si="3"/>
        <v xml:space="preserve"> ()</v>
      </c>
    </row>
    <row r="28" spans="1:21" x14ac:dyDescent="0.15">
      <c r="A28" s="25">
        <f t="shared" si="0"/>
        <v>0</v>
      </c>
      <c r="E28" s="37"/>
      <c r="F28" s="34"/>
      <c r="G28" s="34"/>
      <c r="H28" s="35"/>
      <c r="I28" s="35"/>
      <c r="J28" s="34"/>
      <c r="K28" s="34"/>
      <c r="L28" s="35"/>
      <c r="M28" s="34"/>
      <c r="N28" s="35"/>
      <c r="O28" s="35"/>
      <c r="P28" s="35"/>
      <c r="Q28" s="36"/>
      <c r="S28" s="25" t="str">
        <f t="shared" si="1"/>
        <v xml:space="preserve">  </v>
      </c>
      <c r="T28" s="25" t="str">
        <f t="shared" si="2"/>
        <v xml:space="preserve"> </v>
      </c>
      <c r="U28" s="25" t="str">
        <f t="shared" si="3"/>
        <v xml:space="preserve"> ()</v>
      </c>
    </row>
    <row r="29" spans="1:21" x14ac:dyDescent="0.15">
      <c r="A29" s="25">
        <f t="shared" si="0"/>
        <v>0</v>
      </c>
      <c r="E29" s="37"/>
      <c r="F29" s="34"/>
      <c r="G29" s="34"/>
      <c r="H29" s="35"/>
      <c r="I29" s="35"/>
      <c r="J29" s="34"/>
      <c r="K29" s="34"/>
      <c r="L29" s="35"/>
      <c r="M29" s="34"/>
      <c r="N29" s="35"/>
      <c r="O29" s="35"/>
      <c r="P29" s="35"/>
      <c r="Q29" s="36"/>
      <c r="S29" s="25" t="str">
        <f t="shared" si="1"/>
        <v xml:space="preserve">  </v>
      </c>
      <c r="T29" s="25" t="str">
        <f t="shared" si="2"/>
        <v xml:space="preserve"> </v>
      </c>
      <c r="U29" s="25" t="str">
        <f t="shared" si="3"/>
        <v xml:space="preserve"> ()</v>
      </c>
    </row>
    <row r="30" spans="1:21" x14ac:dyDescent="0.15">
      <c r="A30" s="25">
        <f t="shared" si="0"/>
        <v>0</v>
      </c>
      <c r="E30" s="37"/>
      <c r="F30" s="34"/>
      <c r="G30" s="34"/>
      <c r="H30" s="35"/>
      <c r="I30" s="35"/>
      <c r="J30" s="34"/>
      <c r="K30" s="34"/>
      <c r="L30" s="35"/>
      <c r="M30" s="34"/>
      <c r="N30" s="35"/>
      <c r="O30" s="35"/>
      <c r="P30" s="35"/>
      <c r="Q30" s="36"/>
      <c r="S30" s="25" t="str">
        <f t="shared" si="1"/>
        <v xml:space="preserve">  </v>
      </c>
      <c r="T30" s="25" t="str">
        <f t="shared" si="2"/>
        <v xml:space="preserve"> </v>
      </c>
      <c r="U30" s="25" t="str">
        <f t="shared" si="3"/>
        <v xml:space="preserve"> ()</v>
      </c>
    </row>
    <row r="31" spans="1:21" x14ac:dyDescent="0.15">
      <c r="A31" s="25">
        <f t="shared" si="0"/>
        <v>0</v>
      </c>
      <c r="E31" s="37"/>
      <c r="F31" s="34"/>
      <c r="G31" s="34"/>
      <c r="H31" s="35"/>
      <c r="I31" s="35"/>
      <c r="J31" s="34"/>
      <c r="K31" s="34"/>
      <c r="L31" s="35"/>
      <c r="M31" s="34"/>
      <c r="N31" s="35"/>
      <c r="O31" s="35"/>
      <c r="P31" s="35"/>
      <c r="Q31" s="36"/>
      <c r="S31" s="25" t="str">
        <f t="shared" si="1"/>
        <v xml:space="preserve">  </v>
      </c>
      <c r="T31" s="25" t="str">
        <f t="shared" si="2"/>
        <v xml:space="preserve"> </v>
      </c>
      <c r="U31" s="25" t="str">
        <f t="shared" si="3"/>
        <v xml:space="preserve"> ()</v>
      </c>
    </row>
    <row r="32" spans="1:21" x14ac:dyDescent="0.15">
      <c r="A32" s="25">
        <f t="shared" si="0"/>
        <v>0</v>
      </c>
      <c r="E32" s="37"/>
      <c r="F32" s="34"/>
      <c r="G32" s="34"/>
      <c r="H32" s="35"/>
      <c r="I32" s="35"/>
      <c r="J32" s="34"/>
      <c r="K32" s="34"/>
      <c r="L32" s="35"/>
      <c r="M32" s="34"/>
      <c r="N32" s="35"/>
      <c r="O32" s="35"/>
      <c r="P32" s="35"/>
      <c r="Q32" s="36"/>
      <c r="S32" s="25" t="str">
        <f t="shared" si="1"/>
        <v xml:space="preserve">  </v>
      </c>
      <c r="T32" s="25" t="str">
        <f t="shared" si="2"/>
        <v xml:space="preserve"> </v>
      </c>
      <c r="U32" s="25" t="str">
        <f t="shared" si="3"/>
        <v xml:space="preserve"> ()</v>
      </c>
    </row>
    <row r="33" spans="1:21" x14ac:dyDescent="0.15">
      <c r="A33" s="25">
        <f t="shared" si="0"/>
        <v>0</v>
      </c>
      <c r="E33" s="37"/>
      <c r="F33" s="34"/>
      <c r="G33" s="34"/>
      <c r="H33" s="35"/>
      <c r="I33" s="35"/>
      <c r="J33" s="34"/>
      <c r="K33" s="34"/>
      <c r="L33" s="35"/>
      <c r="M33" s="34"/>
      <c r="N33" s="35"/>
      <c r="O33" s="35"/>
      <c r="P33" s="35"/>
      <c r="Q33" s="36"/>
      <c r="S33" s="25" t="str">
        <f t="shared" si="1"/>
        <v xml:space="preserve">  </v>
      </c>
      <c r="T33" s="25" t="str">
        <f t="shared" si="2"/>
        <v xml:space="preserve"> </v>
      </c>
      <c r="U33" s="25" t="str">
        <f t="shared" si="3"/>
        <v xml:space="preserve"> ()</v>
      </c>
    </row>
    <row r="34" spans="1:21" x14ac:dyDescent="0.15">
      <c r="A34" s="25">
        <f t="shared" si="0"/>
        <v>0</v>
      </c>
      <c r="E34" s="37"/>
      <c r="F34" s="34"/>
      <c r="G34" s="34"/>
      <c r="H34" s="35"/>
      <c r="I34" s="35"/>
      <c r="J34" s="34"/>
      <c r="K34" s="34"/>
      <c r="L34" s="35"/>
      <c r="M34" s="34"/>
      <c r="N34" s="35"/>
      <c r="O34" s="35"/>
      <c r="P34" s="35"/>
      <c r="Q34" s="36"/>
      <c r="S34" s="25" t="str">
        <f t="shared" si="1"/>
        <v xml:space="preserve">  </v>
      </c>
      <c r="T34" s="25" t="str">
        <f t="shared" si="2"/>
        <v xml:space="preserve"> </v>
      </c>
      <c r="U34" s="25" t="str">
        <f t="shared" si="3"/>
        <v xml:space="preserve"> ()</v>
      </c>
    </row>
    <row r="35" spans="1:21" x14ac:dyDescent="0.15">
      <c r="A35" s="25">
        <f t="shared" si="0"/>
        <v>0</v>
      </c>
      <c r="E35" s="37"/>
      <c r="F35" s="34"/>
      <c r="G35" s="34"/>
      <c r="H35" s="35"/>
      <c r="I35" s="35"/>
      <c r="J35" s="34"/>
      <c r="K35" s="34"/>
      <c r="L35" s="35"/>
      <c r="M35" s="34"/>
      <c r="N35" s="35"/>
      <c r="O35" s="35"/>
      <c r="P35" s="35"/>
      <c r="Q35" s="36"/>
      <c r="S35" s="25" t="str">
        <f t="shared" si="1"/>
        <v xml:space="preserve">  </v>
      </c>
      <c r="T35" s="25" t="str">
        <f t="shared" si="2"/>
        <v xml:space="preserve"> </v>
      </c>
      <c r="U35" s="25" t="str">
        <f t="shared" si="3"/>
        <v xml:space="preserve"> ()</v>
      </c>
    </row>
    <row r="36" spans="1:21" x14ac:dyDescent="0.15">
      <c r="A36" s="25">
        <f t="shared" si="0"/>
        <v>0</v>
      </c>
      <c r="E36" s="37"/>
      <c r="F36" s="34"/>
      <c r="G36" s="34"/>
      <c r="H36" s="35"/>
      <c r="I36" s="35"/>
      <c r="J36" s="34"/>
      <c r="K36" s="34"/>
      <c r="L36" s="35"/>
      <c r="M36" s="34"/>
      <c r="N36" s="35"/>
      <c r="O36" s="35"/>
      <c r="P36" s="35"/>
      <c r="Q36" s="36"/>
      <c r="S36" s="25" t="str">
        <f t="shared" si="1"/>
        <v xml:space="preserve">  </v>
      </c>
      <c r="T36" s="25" t="str">
        <f t="shared" si="2"/>
        <v xml:space="preserve"> </v>
      </c>
      <c r="U36" s="25" t="str">
        <f t="shared" si="3"/>
        <v xml:space="preserve"> ()</v>
      </c>
    </row>
    <row r="37" spans="1:21" x14ac:dyDescent="0.15">
      <c r="A37" s="25">
        <f t="shared" si="0"/>
        <v>0</v>
      </c>
      <c r="E37" s="37"/>
      <c r="F37" s="34"/>
      <c r="G37" s="34"/>
      <c r="H37" s="35"/>
      <c r="I37" s="35"/>
      <c r="J37" s="34"/>
      <c r="K37" s="34"/>
      <c r="L37" s="35"/>
      <c r="M37" s="34"/>
      <c r="N37" s="35"/>
      <c r="O37" s="35"/>
      <c r="P37" s="35"/>
      <c r="Q37" s="36"/>
      <c r="S37" s="25" t="str">
        <f t="shared" si="1"/>
        <v xml:space="preserve">  </v>
      </c>
      <c r="T37" s="25" t="str">
        <f t="shared" si="2"/>
        <v xml:space="preserve"> </v>
      </c>
      <c r="U37" s="25" t="str">
        <f t="shared" si="3"/>
        <v xml:space="preserve"> ()</v>
      </c>
    </row>
    <row r="38" spans="1:21" x14ac:dyDescent="0.15">
      <c r="A38" s="25">
        <f t="shared" si="0"/>
        <v>0</v>
      </c>
      <c r="E38" s="37"/>
      <c r="F38" s="34"/>
      <c r="G38" s="34"/>
      <c r="H38" s="35"/>
      <c r="I38" s="35"/>
      <c r="J38" s="34"/>
      <c r="K38" s="34"/>
      <c r="L38" s="35"/>
      <c r="M38" s="34"/>
      <c r="N38" s="35"/>
      <c r="O38" s="35"/>
      <c r="P38" s="35"/>
      <c r="Q38" s="36"/>
      <c r="S38" s="25" t="str">
        <f t="shared" si="1"/>
        <v xml:space="preserve">  </v>
      </c>
      <c r="T38" s="25" t="str">
        <f t="shared" si="2"/>
        <v xml:space="preserve"> </v>
      </c>
      <c r="U38" s="25" t="str">
        <f t="shared" si="3"/>
        <v xml:space="preserve"> ()</v>
      </c>
    </row>
    <row r="39" spans="1:21" x14ac:dyDescent="0.15">
      <c r="A39" s="25">
        <f t="shared" si="0"/>
        <v>0</v>
      </c>
      <c r="E39" s="37"/>
      <c r="F39" s="34"/>
      <c r="G39" s="34"/>
      <c r="H39" s="35"/>
      <c r="I39" s="35"/>
      <c r="J39" s="34"/>
      <c r="K39" s="34"/>
      <c r="L39" s="35"/>
      <c r="M39" s="34"/>
      <c r="N39" s="35"/>
      <c r="O39" s="35"/>
      <c r="P39" s="35"/>
      <c r="Q39" s="36"/>
      <c r="S39" s="25" t="str">
        <f t="shared" si="1"/>
        <v xml:space="preserve">  </v>
      </c>
      <c r="T39" s="25" t="str">
        <f t="shared" si="2"/>
        <v xml:space="preserve"> </v>
      </c>
      <c r="U39" s="25" t="str">
        <f t="shared" si="3"/>
        <v xml:space="preserve"> ()</v>
      </c>
    </row>
    <row r="40" spans="1:21" x14ac:dyDescent="0.15">
      <c r="A40" s="25">
        <f t="shared" si="0"/>
        <v>0</v>
      </c>
      <c r="E40" s="37"/>
      <c r="F40" s="34"/>
      <c r="G40" s="34"/>
      <c r="H40" s="35"/>
      <c r="I40" s="35"/>
      <c r="J40" s="34"/>
      <c r="K40" s="34"/>
      <c r="L40" s="35"/>
      <c r="M40" s="34"/>
      <c r="N40" s="35"/>
      <c r="O40" s="35"/>
      <c r="P40" s="35"/>
      <c r="Q40" s="36"/>
      <c r="S40" s="25" t="str">
        <f t="shared" si="1"/>
        <v xml:space="preserve">  </v>
      </c>
      <c r="T40" s="25" t="str">
        <f t="shared" si="2"/>
        <v xml:space="preserve"> </v>
      </c>
      <c r="U40" s="25" t="str">
        <f t="shared" si="3"/>
        <v xml:space="preserve"> ()</v>
      </c>
    </row>
    <row r="41" spans="1:21" x14ac:dyDescent="0.15">
      <c r="A41" s="25">
        <f t="shared" si="0"/>
        <v>0</v>
      </c>
      <c r="E41" s="37"/>
      <c r="F41" s="34"/>
      <c r="G41" s="34"/>
      <c r="H41" s="35"/>
      <c r="I41" s="35"/>
      <c r="J41" s="34"/>
      <c r="K41" s="34"/>
      <c r="L41" s="35"/>
      <c r="M41" s="34"/>
      <c r="N41" s="35"/>
      <c r="O41" s="35"/>
      <c r="P41" s="35"/>
      <c r="Q41" s="36"/>
      <c r="S41" s="25" t="str">
        <f t="shared" si="1"/>
        <v xml:space="preserve">  </v>
      </c>
      <c r="T41" s="25" t="str">
        <f t="shared" si="2"/>
        <v xml:space="preserve"> </v>
      </c>
      <c r="U41" s="25" t="str">
        <f t="shared" si="3"/>
        <v xml:space="preserve"> ()</v>
      </c>
    </row>
    <row r="42" spans="1:21" x14ac:dyDescent="0.15">
      <c r="A42" s="25">
        <f t="shared" si="0"/>
        <v>0</v>
      </c>
      <c r="E42" s="37"/>
      <c r="F42" s="34"/>
      <c r="G42" s="34"/>
      <c r="H42" s="35"/>
      <c r="I42" s="35"/>
      <c r="J42" s="34"/>
      <c r="K42" s="34"/>
      <c r="L42" s="35"/>
      <c r="M42" s="34"/>
      <c r="N42" s="35"/>
      <c r="O42" s="35"/>
      <c r="P42" s="35"/>
      <c r="Q42" s="36"/>
      <c r="S42" s="25" t="str">
        <f t="shared" si="1"/>
        <v xml:space="preserve">  </v>
      </c>
      <c r="T42" s="25" t="str">
        <f t="shared" si="2"/>
        <v xml:space="preserve"> </v>
      </c>
      <c r="U42" s="25" t="str">
        <f t="shared" si="3"/>
        <v xml:space="preserve"> ()</v>
      </c>
    </row>
    <row r="43" spans="1:21" x14ac:dyDescent="0.15">
      <c r="A43" s="25">
        <f t="shared" si="0"/>
        <v>0</v>
      </c>
      <c r="E43" s="37"/>
      <c r="F43" s="34"/>
      <c r="G43" s="34"/>
      <c r="H43" s="35"/>
      <c r="I43" s="35"/>
      <c r="J43" s="34"/>
      <c r="K43" s="34"/>
      <c r="L43" s="35"/>
      <c r="M43" s="34"/>
      <c r="N43" s="35"/>
      <c r="O43" s="35"/>
      <c r="P43" s="35"/>
      <c r="Q43" s="36"/>
      <c r="S43" s="25" t="str">
        <f t="shared" si="1"/>
        <v xml:space="preserve">  </v>
      </c>
      <c r="T43" s="25" t="str">
        <f t="shared" si="2"/>
        <v xml:space="preserve"> </v>
      </c>
      <c r="U43" s="25" t="str">
        <f t="shared" si="3"/>
        <v xml:space="preserve"> ()</v>
      </c>
    </row>
    <row r="44" spans="1:21" x14ac:dyDescent="0.15">
      <c r="A44" s="25">
        <f t="shared" si="0"/>
        <v>0</v>
      </c>
      <c r="E44" s="37"/>
      <c r="F44" s="34"/>
      <c r="G44" s="34"/>
      <c r="H44" s="35"/>
      <c r="I44" s="35"/>
      <c r="J44" s="34"/>
      <c r="K44" s="34"/>
      <c r="L44" s="35"/>
      <c r="M44" s="34"/>
      <c r="N44" s="35"/>
      <c r="O44" s="35"/>
      <c r="P44" s="35"/>
      <c r="Q44" s="36"/>
      <c r="S44" s="25" t="str">
        <f t="shared" si="1"/>
        <v xml:space="preserve">  </v>
      </c>
      <c r="T44" s="25" t="str">
        <f t="shared" si="2"/>
        <v xml:space="preserve"> </v>
      </c>
      <c r="U44" s="25" t="str">
        <f t="shared" si="3"/>
        <v xml:space="preserve"> ()</v>
      </c>
    </row>
    <row r="45" spans="1:21" x14ac:dyDescent="0.15">
      <c r="A45" s="25">
        <f t="shared" si="0"/>
        <v>0</v>
      </c>
      <c r="E45" s="37"/>
      <c r="F45" s="34"/>
      <c r="G45" s="34"/>
      <c r="H45" s="35"/>
      <c r="I45" s="35"/>
      <c r="J45" s="34"/>
      <c r="K45" s="34"/>
      <c r="L45" s="35"/>
      <c r="M45" s="34"/>
      <c r="N45" s="35"/>
      <c r="O45" s="35"/>
      <c r="P45" s="35"/>
      <c r="Q45" s="36"/>
      <c r="S45" s="25" t="str">
        <f t="shared" si="1"/>
        <v xml:space="preserve">  </v>
      </c>
      <c r="T45" s="25" t="str">
        <f t="shared" si="2"/>
        <v xml:space="preserve"> </v>
      </c>
      <c r="U45" s="25" t="str">
        <f t="shared" si="3"/>
        <v xml:space="preserve"> ()</v>
      </c>
    </row>
    <row r="46" spans="1:21" x14ac:dyDescent="0.15">
      <c r="A46" s="25">
        <f t="shared" si="0"/>
        <v>0</v>
      </c>
      <c r="E46" s="37"/>
      <c r="F46" s="34"/>
      <c r="G46" s="34"/>
      <c r="H46" s="35"/>
      <c r="I46" s="35"/>
      <c r="J46" s="34"/>
      <c r="K46" s="34"/>
      <c r="L46" s="35"/>
      <c r="M46" s="34"/>
      <c r="N46" s="35"/>
      <c r="O46" s="35"/>
      <c r="P46" s="35"/>
      <c r="Q46" s="36"/>
      <c r="S46" s="25" t="str">
        <f t="shared" si="1"/>
        <v xml:space="preserve">  </v>
      </c>
      <c r="T46" s="25" t="str">
        <f t="shared" si="2"/>
        <v xml:space="preserve"> </v>
      </c>
      <c r="U46" s="25" t="str">
        <f t="shared" si="3"/>
        <v xml:space="preserve"> ()</v>
      </c>
    </row>
    <row r="47" spans="1:21" x14ac:dyDescent="0.15">
      <c r="A47" s="25">
        <f t="shared" si="0"/>
        <v>0</v>
      </c>
      <c r="E47" s="37"/>
      <c r="F47" s="34"/>
      <c r="G47" s="34"/>
      <c r="H47" s="35"/>
      <c r="I47" s="35"/>
      <c r="J47" s="34"/>
      <c r="K47" s="34"/>
      <c r="L47" s="35"/>
      <c r="M47" s="34"/>
      <c r="N47" s="35"/>
      <c r="O47" s="35"/>
      <c r="P47" s="35"/>
      <c r="Q47" s="36"/>
      <c r="S47" s="25" t="str">
        <f t="shared" si="1"/>
        <v xml:space="preserve">  </v>
      </c>
      <c r="T47" s="25" t="str">
        <f t="shared" si="2"/>
        <v xml:space="preserve"> </v>
      </c>
      <c r="U47" s="25" t="str">
        <f t="shared" si="3"/>
        <v xml:space="preserve"> ()</v>
      </c>
    </row>
    <row r="48" spans="1:21" x14ac:dyDescent="0.15">
      <c r="A48" s="25">
        <f t="shared" si="0"/>
        <v>0</v>
      </c>
      <c r="E48" s="37"/>
      <c r="F48" s="34"/>
      <c r="G48" s="34"/>
      <c r="H48" s="35"/>
      <c r="I48" s="35"/>
      <c r="J48" s="34"/>
      <c r="K48" s="34"/>
      <c r="L48" s="35"/>
      <c r="M48" s="34"/>
      <c r="N48" s="35"/>
      <c r="O48" s="35"/>
      <c r="P48" s="35"/>
      <c r="Q48" s="36"/>
      <c r="S48" s="25" t="str">
        <f t="shared" si="1"/>
        <v xml:space="preserve">  </v>
      </c>
      <c r="T48" s="25" t="str">
        <f t="shared" si="2"/>
        <v xml:space="preserve"> </v>
      </c>
      <c r="U48" s="25" t="str">
        <f t="shared" si="3"/>
        <v xml:space="preserve"> ()</v>
      </c>
    </row>
    <row r="49" spans="1:21" x14ac:dyDescent="0.15">
      <c r="A49" s="25">
        <f t="shared" si="0"/>
        <v>0</v>
      </c>
      <c r="E49" s="37"/>
      <c r="F49" s="34"/>
      <c r="G49" s="34"/>
      <c r="H49" s="35"/>
      <c r="I49" s="35"/>
      <c r="J49" s="34"/>
      <c r="K49" s="34"/>
      <c r="L49" s="35"/>
      <c r="M49" s="34"/>
      <c r="N49" s="35"/>
      <c r="O49" s="35"/>
      <c r="P49" s="35"/>
      <c r="Q49" s="36"/>
      <c r="S49" s="25" t="str">
        <f t="shared" si="1"/>
        <v xml:space="preserve">  </v>
      </c>
      <c r="T49" s="25" t="str">
        <f t="shared" si="2"/>
        <v xml:space="preserve"> </v>
      </c>
      <c r="U49" s="25" t="str">
        <f t="shared" si="3"/>
        <v xml:space="preserve"> ()</v>
      </c>
    </row>
    <row r="50" spans="1:21" x14ac:dyDescent="0.15">
      <c r="A50" s="25">
        <f t="shared" si="0"/>
        <v>0</v>
      </c>
      <c r="E50" s="37"/>
      <c r="F50" s="34"/>
      <c r="G50" s="34"/>
      <c r="H50" s="35"/>
      <c r="I50" s="35"/>
      <c r="J50" s="34"/>
      <c r="K50" s="34"/>
      <c r="L50" s="35"/>
      <c r="M50" s="34"/>
      <c r="N50" s="35"/>
      <c r="O50" s="35"/>
      <c r="P50" s="35"/>
      <c r="Q50" s="36"/>
      <c r="S50" s="25" t="str">
        <f t="shared" si="1"/>
        <v xml:space="preserve">  </v>
      </c>
      <c r="T50" s="25" t="str">
        <f t="shared" si="2"/>
        <v xml:space="preserve"> </v>
      </c>
      <c r="U50" s="25" t="str">
        <f t="shared" si="3"/>
        <v xml:space="preserve"> ()</v>
      </c>
    </row>
    <row r="51" spans="1:21" x14ac:dyDescent="0.15">
      <c r="A51" s="25">
        <f t="shared" si="0"/>
        <v>0</v>
      </c>
      <c r="E51" s="37"/>
      <c r="F51" s="34"/>
      <c r="G51" s="34"/>
      <c r="H51" s="35"/>
      <c r="I51" s="35"/>
      <c r="J51" s="34"/>
      <c r="K51" s="34"/>
      <c r="L51" s="35"/>
      <c r="M51" s="34"/>
      <c r="N51" s="35"/>
      <c r="O51" s="35"/>
      <c r="P51" s="35"/>
      <c r="Q51" s="36"/>
      <c r="S51" s="25" t="str">
        <f t="shared" si="1"/>
        <v xml:space="preserve">  </v>
      </c>
      <c r="T51" s="25" t="str">
        <f t="shared" si="2"/>
        <v xml:space="preserve"> </v>
      </c>
      <c r="U51" s="25" t="str">
        <f t="shared" si="3"/>
        <v xml:space="preserve"> ()</v>
      </c>
    </row>
    <row r="52" spans="1:21" x14ac:dyDescent="0.15">
      <c r="A52" s="25">
        <f t="shared" si="0"/>
        <v>0</v>
      </c>
      <c r="E52" s="37"/>
      <c r="F52" s="34"/>
      <c r="G52" s="34"/>
      <c r="H52" s="35"/>
      <c r="I52" s="35"/>
      <c r="J52" s="34"/>
      <c r="K52" s="34"/>
      <c r="L52" s="35"/>
      <c r="M52" s="34"/>
      <c r="N52" s="35"/>
      <c r="O52" s="35"/>
      <c r="P52" s="35"/>
      <c r="Q52" s="36"/>
      <c r="S52" s="25" t="str">
        <f t="shared" si="1"/>
        <v xml:space="preserve">  </v>
      </c>
      <c r="T52" s="25" t="str">
        <f t="shared" si="2"/>
        <v xml:space="preserve"> </v>
      </c>
      <c r="U52" s="25" t="str">
        <f t="shared" si="3"/>
        <v xml:space="preserve"> ()</v>
      </c>
    </row>
    <row r="53" spans="1:21" x14ac:dyDescent="0.15">
      <c r="A53" s="25">
        <f t="shared" si="0"/>
        <v>0</v>
      </c>
      <c r="E53" s="37"/>
      <c r="F53" s="34"/>
      <c r="G53" s="34"/>
      <c r="H53" s="35"/>
      <c r="I53" s="35"/>
      <c r="J53" s="34"/>
      <c r="K53" s="34"/>
      <c r="L53" s="35"/>
      <c r="M53" s="34"/>
      <c r="N53" s="35"/>
      <c r="O53" s="35"/>
      <c r="P53" s="35"/>
      <c r="Q53" s="36"/>
      <c r="S53" s="25" t="str">
        <f t="shared" si="1"/>
        <v xml:space="preserve">  </v>
      </c>
      <c r="T53" s="25" t="str">
        <f t="shared" si="2"/>
        <v xml:space="preserve"> </v>
      </c>
      <c r="U53" s="25" t="str">
        <f t="shared" si="3"/>
        <v xml:space="preserve"> ()</v>
      </c>
    </row>
    <row r="54" spans="1:21" x14ac:dyDescent="0.15">
      <c r="A54" s="25">
        <f t="shared" si="0"/>
        <v>0</v>
      </c>
      <c r="E54" s="37"/>
      <c r="F54" s="34"/>
      <c r="G54" s="34"/>
      <c r="H54" s="35"/>
      <c r="I54" s="35"/>
      <c r="J54" s="34"/>
      <c r="K54" s="34"/>
      <c r="L54" s="35"/>
      <c r="M54" s="34"/>
      <c r="N54" s="35"/>
      <c r="O54" s="35"/>
      <c r="P54" s="35"/>
      <c r="Q54" s="36"/>
      <c r="S54" s="25" t="str">
        <f t="shared" si="1"/>
        <v xml:space="preserve">  </v>
      </c>
      <c r="T54" s="25" t="str">
        <f t="shared" si="2"/>
        <v xml:space="preserve"> </v>
      </c>
      <c r="U54" s="25" t="str">
        <f t="shared" si="3"/>
        <v xml:space="preserve"> ()</v>
      </c>
    </row>
    <row r="55" spans="1:21" x14ac:dyDescent="0.15">
      <c r="A55" s="25">
        <f t="shared" si="0"/>
        <v>0</v>
      </c>
      <c r="E55" s="37"/>
      <c r="F55" s="34"/>
      <c r="G55" s="34"/>
      <c r="H55" s="35"/>
      <c r="I55" s="35"/>
      <c r="J55" s="34"/>
      <c r="K55" s="34"/>
      <c r="L55" s="35"/>
      <c r="M55" s="34"/>
      <c r="N55" s="35"/>
      <c r="O55" s="35"/>
      <c r="P55" s="35"/>
      <c r="Q55" s="36"/>
      <c r="S55" s="25" t="str">
        <f t="shared" si="1"/>
        <v xml:space="preserve">  </v>
      </c>
      <c r="T55" s="25" t="str">
        <f t="shared" si="2"/>
        <v xml:space="preserve"> </v>
      </c>
      <c r="U55" s="25" t="str">
        <f t="shared" si="3"/>
        <v xml:space="preserve"> ()</v>
      </c>
    </row>
    <row r="56" spans="1:21" x14ac:dyDescent="0.15">
      <c r="A56" s="25">
        <f t="shared" si="0"/>
        <v>0</v>
      </c>
      <c r="E56" s="37"/>
      <c r="F56" s="34"/>
      <c r="G56" s="34"/>
      <c r="H56" s="35"/>
      <c r="I56" s="35"/>
      <c r="J56" s="34"/>
      <c r="K56" s="34"/>
      <c r="L56" s="35"/>
      <c r="M56" s="34"/>
      <c r="N56" s="35"/>
      <c r="O56" s="35"/>
      <c r="P56" s="35"/>
      <c r="Q56" s="36"/>
      <c r="S56" s="25" t="str">
        <f t="shared" si="1"/>
        <v xml:space="preserve">  </v>
      </c>
      <c r="T56" s="25" t="str">
        <f t="shared" si="2"/>
        <v xml:space="preserve"> </v>
      </c>
      <c r="U56" s="25" t="str">
        <f t="shared" si="3"/>
        <v xml:space="preserve"> ()</v>
      </c>
    </row>
    <row r="57" spans="1:21" x14ac:dyDescent="0.15">
      <c r="A57" s="25">
        <f t="shared" si="0"/>
        <v>0</v>
      </c>
      <c r="E57" s="37"/>
      <c r="F57" s="34"/>
      <c r="G57" s="34"/>
      <c r="H57" s="35"/>
      <c r="I57" s="35"/>
      <c r="J57" s="34"/>
      <c r="K57" s="34"/>
      <c r="L57" s="35"/>
      <c r="M57" s="34"/>
      <c r="N57" s="35"/>
      <c r="O57" s="35"/>
      <c r="P57" s="35"/>
      <c r="Q57" s="36"/>
      <c r="S57" s="25" t="str">
        <f t="shared" si="1"/>
        <v xml:space="preserve">  </v>
      </c>
      <c r="T57" s="25" t="str">
        <f t="shared" si="2"/>
        <v xml:space="preserve"> </v>
      </c>
      <c r="U57" s="25" t="str">
        <f t="shared" si="3"/>
        <v xml:space="preserve"> ()</v>
      </c>
    </row>
    <row r="58" spans="1:21" x14ac:dyDescent="0.15">
      <c r="A58" s="25">
        <f t="shared" si="0"/>
        <v>0</v>
      </c>
      <c r="E58" s="37"/>
      <c r="F58" s="34"/>
      <c r="G58" s="34"/>
      <c r="H58" s="35"/>
      <c r="I58" s="35"/>
      <c r="J58" s="34"/>
      <c r="K58" s="34"/>
      <c r="L58" s="35"/>
      <c r="M58" s="34"/>
      <c r="N58" s="35"/>
      <c r="O58" s="35"/>
      <c r="P58" s="35"/>
      <c r="Q58" s="36"/>
      <c r="S58" s="25" t="str">
        <f t="shared" si="1"/>
        <v xml:space="preserve">  </v>
      </c>
      <c r="T58" s="25" t="str">
        <f t="shared" si="2"/>
        <v xml:space="preserve"> </v>
      </c>
      <c r="U58" s="25" t="str">
        <f t="shared" si="3"/>
        <v xml:space="preserve"> ()</v>
      </c>
    </row>
    <row r="59" spans="1:21" x14ac:dyDescent="0.15">
      <c r="A59" s="25">
        <f t="shared" si="0"/>
        <v>0</v>
      </c>
      <c r="E59" s="37"/>
      <c r="F59" s="34"/>
      <c r="G59" s="34"/>
      <c r="H59" s="35"/>
      <c r="I59" s="35"/>
      <c r="J59" s="34"/>
      <c r="K59" s="34"/>
      <c r="L59" s="35"/>
      <c r="M59" s="34"/>
      <c r="N59" s="35"/>
      <c r="O59" s="35"/>
      <c r="P59" s="35"/>
      <c r="Q59" s="36"/>
      <c r="S59" s="25" t="str">
        <f t="shared" si="1"/>
        <v xml:space="preserve">  </v>
      </c>
      <c r="T59" s="25" t="str">
        <f t="shared" si="2"/>
        <v xml:space="preserve"> </v>
      </c>
      <c r="U59" s="25" t="str">
        <f t="shared" si="3"/>
        <v xml:space="preserve"> ()</v>
      </c>
    </row>
    <row r="60" spans="1:21" x14ac:dyDescent="0.15">
      <c r="A60" s="25">
        <f t="shared" si="0"/>
        <v>0</v>
      </c>
      <c r="E60" s="37"/>
      <c r="F60" s="34"/>
      <c r="G60" s="34"/>
      <c r="H60" s="35"/>
      <c r="I60" s="35"/>
      <c r="J60" s="34"/>
      <c r="K60" s="34"/>
      <c r="L60" s="35"/>
      <c r="M60" s="34"/>
      <c r="N60" s="35"/>
      <c r="O60" s="35"/>
      <c r="P60" s="35"/>
      <c r="Q60" s="36"/>
      <c r="S60" s="25" t="str">
        <f t="shared" si="1"/>
        <v xml:space="preserve">  </v>
      </c>
      <c r="T60" s="25" t="str">
        <f t="shared" si="2"/>
        <v xml:space="preserve"> </v>
      </c>
      <c r="U60" s="25" t="str">
        <f t="shared" si="3"/>
        <v xml:space="preserve"> ()</v>
      </c>
    </row>
    <row r="61" spans="1:21" x14ac:dyDescent="0.15">
      <c r="A61" s="25">
        <f t="shared" si="0"/>
        <v>0</v>
      </c>
      <c r="E61" s="37"/>
      <c r="F61" s="34"/>
      <c r="G61" s="34"/>
      <c r="H61" s="35"/>
      <c r="I61" s="35"/>
      <c r="J61" s="34"/>
      <c r="K61" s="34"/>
      <c r="L61" s="35"/>
      <c r="M61" s="34"/>
      <c r="N61" s="35"/>
      <c r="O61" s="35"/>
      <c r="P61" s="35"/>
      <c r="Q61" s="36"/>
      <c r="S61" s="25" t="str">
        <f t="shared" si="1"/>
        <v xml:space="preserve">  </v>
      </c>
      <c r="T61" s="25" t="str">
        <f t="shared" si="2"/>
        <v xml:space="preserve"> </v>
      </c>
      <c r="U61" s="25" t="str">
        <f t="shared" si="3"/>
        <v xml:space="preserve"> ()</v>
      </c>
    </row>
    <row r="62" spans="1:21" x14ac:dyDescent="0.15">
      <c r="A62" s="25">
        <f t="shared" si="0"/>
        <v>0</v>
      </c>
      <c r="E62" s="37"/>
      <c r="F62" s="34"/>
      <c r="G62" s="34"/>
      <c r="H62" s="35"/>
      <c r="I62" s="35"/>
      <c r="J62" s="34"/>
      <c r="K62" s="34"/>
      <c r="L62" s="35"/>
      <c r="M62" s="34"/>
      <c r="N62" s="35"/>
      <c r="O62" s="35"/>
      <c r="P62" s="35"/>
      <c r="Q62" s="36"/>
      <c r="S62" s="25" t="str">
        <f t="shared" si="1"/>
        <v xml:space="preserve">  </v>
      </c>
      <c r="T62" s="25" t="str">
        <f t="shared" si="2"/>
        <v xml:space="preserve"> </v>
      </c>
      <c r="U62" s="25" t="str">
        <f t="shared" si="3"/>
        <v xml:space="preserve"> ()</v>
      </c>
    </row>
    <row r="63" spans="1:21" x14ac:dyDescent="0.15">
      <c r="A63" s="25">
        <f t="shared" si="0"/>
        <v>0</v>
      </c>
      <c r="E63" s="37"/>
      <c r="F63" s="34"/>
      <c r="G63" s="34"/>
      <c r="H63" s="35"/>
      <c r="I63" s="35"/>
      <c r="J63" s="34"/>
      <c r="K63" s="34"/>
      <c r="L63" s="35"/>
      <c r="M63" s="34"/>
      <c r="N63" s="35"/>
      <c r="O63" s="35"/>
      <c r="P63" s="35"/>
      <c r="Q63" s="36"/>
      <c r="S63" s="25" t="str">
        <f t="shared" si="1"/>
        <v xml:space="preserve">  </v>
      </c>
      <c r="T63" s="25" t="str">
        <f t="shared" si="2"/>
        <v xml:space="preserve"> </v>
      </c>
      <c r="U63" s="25" t="str">
        <f t="shared" si="3"/>
        <v xml:space="preserve"> ()</v>
      </c>
    </row>
    <row r="64" spans="1:21" x14ac:dyDescent="0.15">
      <c r="A64" s="25">
        <f t="shared" si="0"/>
        <v>0</v>
      </c>
      <c r="E64" s="37"/>
      <c r="F64" s="34"/>
      <c r="G64" s="34"/>
      <c r="H64" s="35"/>
      <c r="I64" s="35"/>
      <c r="J64" s="34"/>
      <c r="K64" s="34"/>
      <c r="L64" s="35"/>
      <c r="M64" s="34"/>
      <c r="N64" s="35"/>
      <c r="O64" s="35"/>
      <c r="P64" s="35"/>
      <c r="Q64" s="36"/>
      <c r="S64" s="25" t="str">
        <f t="shared" si="1"/>
        <v xml:space="preserve">  </v>
      </c>
      <c r="T64" s="25" t="str">
        <f t="shared" si="2"/>
        <v xml:space="preserve"> </v>
      </c>
      <c r="U64" s="25" t="str">
        <f t="shared" si="3"/>
        <v xml:space="preserve"> ()</v>
      </c>
    </row>
    <row r="65" spans="1:21" x14ac:dyDescent="0.15">
      <c r="A65" s="25">
        <f t="shared" si="0"/>
        <v>0</v>
      </c>
      <c r="E65" s="37"/>
      <c r="F65" s="34"/>
      <c r="G65" s="34"/>
      <c r="H65" s="35"/>
      <c r="I65" s="35"/>
      <c r="J65" s="34"/>
      <c r="K65" s="34"/>
      <c r="L65" s="35"/>
      <c r="M65" s="34"/>
      <c r="N65" s="35"/>
      <c r="O65" s="35"/>
      <c r="P65" s="35"/>
      <c r="Q65" s="36"/>
      <c r="S65" s="25" t="str">
        <f t="shared" si="1"/>
        <v xml:space="preserve">  </v>
      </c>
      <c r="T65" s="25" t="str">
        <f t="shared" si="2"/>
        <v xml:space="preserve"> </v>
      </c>
      <c r="U65" s="25" t="str">
        <f t="shared" si="3"/>
        <v xml:space="preserve"> ()</v>
      </c>
    </row>
    <row r="66" spans="1:21" x14ac:dyDescent="0.15">
      <c r="A66" s="25">
        <f t="shared" si="0"/>
        <v>0</v>
      </c>
      <c r="E66" s="37"/>
      <c r="F66" s="34"/>
      <c r="G66" s="34"/>
      <c r="H66" s="35"/>
      <c r="I66" s="35"/>
      <c r="J66" s="34"/>
      <c r="K66" s="34"/>
      <c r="L66" s="35"/>
      <c r="M66" s="34"/>
      <c r="N66" s="35"/>
      <c r="O66" s="35"/>
      <c r="P66" s="35"/>
      <c r="Q66" s="36"/>
      <c r="S66" s="25" t="str">
        <f t="shared" si="1"/>
        <v xml:space="preserve">  </v>
      </c>
      <c r="T66" s="25" t="str">
        <f t="shared" si="2"/>
        <v xml:space="preserve"> </v>
      </c>
      <c r="U66" s="25" t="str">
        <f t="shared" si="3"/>
        <v xml:space="preserve"> ()</v>
      </c>
    </row>
    <row r="67" spans="1:21" x14ac:dyDescent="0.15">
      <c r="A67" s="25">
        <f t="shared" si="0"/>
        <v>0</v>
      </c>
      <c r="E67" s="37"/>
      <c r="F67" s="34"/>
      <c r="G67" s="34"/>
      <c r="H67" s="35"/>
      <c r="I67" s="35"/>
      <c r="J67" s="34"/>
      <c r="K67" s="34"/>
      <c r="L67" s="35"/>
      <c r="M67" s="34"/>
      <c r="N67" s="35"/>
      <c r="O67" s="35"/>
      <c r="P67" s="35"/>
      <c r="Q67" s="36"/>
      <c r="S67" s="25" t="str">
        <f t="shared" si="1"/>
        <v xml:space="preserve">  </v>
      </c>
      <c r="T67" s="25" t="str">
        <f t="shared" si="2"/>
        <v xml:space="preserve"> </v>
      </c>
      <c r="U67" s="25" t="str">
        <f t="shared" si="3"/>
        <v xml:space="preserve"> ()</v>
      </c>
    </row>
    <row r="68" spans="1:21" x14ac:dyDescent="0.15">
      <c r="A68" s="25">
        <f t="shared" si="0"/>
        <v>0</v>
      </c>
      <c r="E68" s="37"/>
      <c r="F68" s="34"/>
      <c r="G68" s="34"/>
      <c r="H68" s="35"/>
      <c r="I68" s="35"/>
      <c r="J68" s="34"/>
      <c r="K68" s="34"/>
      <c r="L68" s="35"/>
      <c r="M68" s="34"/>
      <c r="N68" s="35"/>
      <c r="O68" s="35"/>
      <c r="P68" s="35"/>
      <c r="Q68" s="36"/>
      <c r="S68" s="25" t="str">
        <f t="shared" si="1"/>
        <v xml:space="preserve">  </v>
      </c>
      <c r="T68" s="25" t="str">
        <f t="shared" si="2"/>
        <v xml:space="preserve"> </v>
      </c>
      <c r="U68" s="25" t="str">
        <f t="shared" si="3"/>
        <v xml:space="preserve"> ()</v>
      </c>
    </row>
    <row r="69" spans="1:21" x14ac:dyDescent="0.15">
      <c r="A69" s="25">
        <f t="shared" ref="A69:A132" si="4">VALUE(IF(E69="",0,A68+1))</f>
        <v>0</v>
      </c>
      <c r="E69" s="37"/>
      <c r="F69" s="34"/>
      <c r="G69" s="34"/>
      <c r="H69" s="35"/>
      <c r="I69" s="35"/>
      <c r="J69" s="34"/>
      <c r="K69" s="34"/>
      <c r="L69" s="35"/>
      <c r="M69" s="34"/>
      <c r="N69" s="35"/>
      <c r="O69" s="35"/>
      <c r="P69" s="35"/>
      <c r="Q69" s="36"/>
      <c r="S69" s="25" t="str">
        <f t="shared" ref="S69:S132" si="5">CONCATENATE(F69,"  ",G69)</f>
        <v xml:space="preserve">  </v>
      </c>
      <c r="T69" s="25" t="str">
        <f t="shared" ref="T69:T132" si="6">CONCATENATE(H69," ",I69)</f>
        <v xml:space="preserve"> </v>
      </c>
      <c r="U69" s="25" t="str">
        <f t="shared" ref="U69:U132" si="7">CONCATENATE(J69," ",K69,"(",RIGHTB(N69,2),")")</f>
        <v xml:space="preserve"> ()</v>
      </c>
    </row>
    <row r="70" spans="1:21" x14ac:dyDescent="0.15">
      <c r="A70" s="25">
        <f t="shared" si="4"/>
        <v>0</v>
      </c>
      <c r="E70" s="37"/>
      <c r="F70" s="34"/>
      <c r="G70" s="34"/>
      <c r="H70" s="35"/>
      <c r="I70" s="35"/>
      <c r="J70" s="34"/>
      <c r="K70" s="34"/>
      <c r="L70" s="35"/>
      <c r="M70" s="34"/>
      <c r="N70" s="35"/>
      <c r="O70" s="35"/>
      <c r="P70" s="35"/>
      <c r="Q70" s="36"/>
      <c r="S70" s="25" t="str">
        <f t="shared" si="5"/>
        <v xml:space="preserve">  </v>
      </c>
      <c r="T70" s="25" t="str">
        <f t="shared" si="6"/>
        <v xml:space="preserve"> </v>
      </c>
      <c r="U70" s="25" t="str">
        <f t="shared" si="7"/>
        <v xml:space="preserve"> ()</v>
      </c>
    </row>
    <row r="71" spans="1:21" x14ac:dyDescent="0.15">
      <c r="A71" s="25">
        <f t="shared" si="4"/>
        <v>0</v>
      </c>
      <c r="E71" s="37"/>
      <c r="F71" s="34"/>
      <c r="G71" s="34"/>
      <c r="H71" s="35"/>
      <c r="I71" s="35"/>
      <c r="J71" s="34"/>
      <c r="K71" s="34"/>
      <c r="L71" s="35"/>
      <c r="M71" s="34"/>
      <c r="N71" s="35"/>
      <c r="O71" s="35"/>
      <c r="P71" s="35"/>
      <c r="Q71" s="36"/>
      <c r="S71" s="25" t="str">
        <f t="shared" si="5"/>
        <v xml:space="preserve">  </v>
      </c>
      <c r="T71" s="25" t="str">
        <f t="shared" si="6"/>
        <v xml:space="preserve"> </v>
      </c>
      <c r="U71" s="25" t="str">
        <f t="shared" si="7"/>
        <v xml:space="preserve"> ()</v>
      </c>
    </row>
    <row r="72" spans="1:21" x14ac:dyDescent="0.15">
      <c r="A72" s="25">
        <f t="shared" si="4"/>
        <v>0</v>
      </c>
      <c r="E72" s="37"/>
      <c r="F72" s="34"/>
      <c r="G72" s="34"/>
      <c r="H72" s="35"/>
      <c r="I72" s="35"/>
      <c r="J72" s="34"/>
      <c r="K72" s="34"/>
      <c r="L72" s="35"/>
      <c r="M72" s="34"/>
      <c r="N72" s="35"/>
      <c r="O72" s="35"/>
      <c r="P72" s="35"/>
      <c r="Q72" s="36"/>
      <c r="S72" s="25" t="str">
        <f t="shared" si="5"/>
        <v xml:space="preserve">  </v>
      </c>
      <c r="T72" s="25" t="str">
        <f t="shared" si="6"/>
        <v xml:space="preserve"> </v>
      </c>
      <c r="U72" s="25" t="str">
        <f t="shared" si="7"/>
        <v xml:space="preserve"> ()</v>
      </c>
    </row>
    <row r="73" spans="1:21" x14ac:dyDescent="0.15">
      <c r="A73" s="25">
        <f t="shared" si="4"/>
        <v>0</v>
      </c>
      <c r="E73" s="37"/>
      <c r="F73" s="34"/>
      <c r="G73" s="34"/>
      <c r="H73" s="35"/>
      <c r="I73" s="35"/>
      <c r="J73" s="34"/>
      <c r="K73" s="34"/>
      <c r="L73" s="35"/>
      <c r="M73" s="34"/>
      <c r="N73" s="35"/>
      <c r="O73" s="35"/>
      <c r="P73" s="35"/>
      <c r="Q73" s="36"/>
      <c r="S73" s="25" t="str">
        <f t="shared" si="5"/>
        <v xml:space="preserve">  </v>
      </c>
      <c r="T73" s="25" t="str">
        <f t="shared" si="6"/>
        <v xml:space="preserve"> </v>
      </c>
      <c r="U73" s="25" t="str">
        <f t="shared" si="7"/>
        <v xml:space="preserve"> ()</v>
      </c>
    </row>
    <row r="74" spans="1:21" x14ac:dyDescent="0.15">
      <c r="A74" s="25">
        <f t="shared" si="4"/>
        <v>0</v>
      </c>
      <c r="E74" s="37"/>
      <c r="F74" s="34"/>
      <c r="G74" s="34"/>
      <c r="H74" s="35"/>
      <c r="I74" s="35"/>
      <c r="J74" s="34"/>
      <c r="K74" s="34"/>
      <c r="L74" s="35"/>
      <c r="M74" s="34"/>
      <c r="N74" s="35"/>
      <c r="O74" s="35"/>
      <c r="P74" s="35"/>
      <c r="Q74" s="36"/>
      <c r="S74" s="25" t="str">
        <f t="shared" si="5"/>
        <v xml:space="preserve">  </v>
      </c>
      <c r="T74" s="25" t="str">
        <f t="shared" si="6"/>
        <v xml:space="preserve"> </v>
      </c>
      <c r="U74" s="25" t="str">
        <f t="shared" si="7"/>
        <v xml:space="preserve"> ()</v>
      </c>
    </row>
    <row r="75" spans="1:21" x14ac:dyDescent="0.15">
      <c r="A75" s="25">
        <f t="shared" si="4"/>
        <v>0</v>
      </c>
      <c r="E75" s="37"/>
      <c r="F75" s="34"/>
      <c r="G75" s="34"/>
      <c r="H75" s="35"/>
      <c r="I75" s="35"/>
      <c r="J75" s="34"/>
      <c r="K75" s="34"/>
      <c r="L75" s="35"/>
      <c r="M75" s="34"/>
      <c r="N75" s="35"/>
      <c r="O75" s="35"/>
      <c r="P75" s="35"/>
      <c r="Q75" s="36"/>
      <c r="S75" s="25" t="str">
        <f t="shared" si="5"/>
        <v xml:space="preserve">  </v>
      </c>
      <c r="T75" s="25" t="str">
        <f t="shared" si="6"/>
        <v xml:space="preserve"> </v>
      </c>
      <c r="U75" s="25" t="str">
        <f t="shared" si="7"/>
        <v xml:space="preserve"> ()</v>
      </c>
    </row>
    <row r="76" spans="1:21" x14ac:dyDescent="0.15">
      <c r="A76" s="25">
        <f t="shared" si="4"/>
        <v>0</v>
      </c>
      <c r="E76" s="37"/>
      <c r="F76" s="34"/>
      <c r="G76" s="34"/>
      <c r="H76" s="35"/>
      <c r="I76" s="35"/>
      <c r="J76" s="34"/>
      <c r="K76" s="34"/>
      <c r="L76" s="35"/>
      <c r="M76" s="34"/>
      <c r="N76" s="35"/>
      <c r="O76" s="35"/>
      <c r="P76" s="35"/>
      <c r="Q76" s="36"/>
      <c r="S76" s="25" t="str">
        <f t="shared" si="5"/>
        <v xml:space="preserve">  </v>
      </c>
      <c r="T76" s="25" t="str">
        <f t="shared" si="6"/>
        <v xml:space="preserve"> </v>
      </c>
      <c r="U76" s="25" t="str">
        <f t="shared" si="7"/>
        <v xml:space="preserve"> ()</v>
      </c>
    </row>
    <row r="77" spans="1:21" x14ac:dyDescent="0.15">
      <c r="A77" s="25">
        <f t="shared" si="4"/>
        <v>0</v>
      </c>
      <c r="E77" s="37"/>
      <c r="F77" s="34"/>
      <c r="G77" s="34"/>
      <c r="H77" s="35"/>
      <c r="I77" s="35"/>
      <c r="J77" s="34"/>
      <c r="K77" s="34"/>
      <c r="L77" s="35"/>
      <c r="M77" s="34"/>
      <c r="N77" s="35"/>
      <c r="O77" s="35"/>
      <c r="P77" s="35"/>
      <c r="Q77" s="36"/>
      <c r="S77" s="25" t="str">
        <f t="shared" si="5"/>
        <v xml:space="preserve">  </v>
      </c>
      <c r="T77" s="25" t="str">
        <f t="shared" si="6"/>
        <v xml:space="preserve"> </v>
      </c>
      <c r="U77" s="25" t="str">
        <f t="shared" si="7"/>
        <v xml:space="preserve"> ()</v>
      </c>
    </row>
    <row r="78" spans="1:21" x14ac:dyDescent="0.15">
      <c r="A78" s="25">
        <f t="shared" si="4"/>
        <v>0</v>
      </c>
      <c r="E78" s="37"/>
      <c r="F78" s="34"/>
      <c r="G78" s="34"/>
      <c r="H78" s="35"/>
      <c r="I78" s="35"/>
      <c r="J78" s="34"/>
      <c r="K78" s="34"/>
      <c r="L78" s="35"/>
      <c r="M78" s="34"/>
      <c r="N78" s="35"/>
      <c r="O78" s="35"/>
      <c r="P78" s="35"/>
      <c r="Q78" s="36"/>
      <c r="S78" s="25" t="str">
        <f t="shared" si="5"/>
        <v xml:space="preserve">  </v>
      </c>
      <c r="T78" s="25" t="str">
        <f t="shared" si="6"/>
        <v xml:space="preserve"> </v>
      </c>
      <c r="U78" s="25" t="str">
        <f t="shared" si="7"/>
        <v xml:space="preserve"> ()</v>
      </c>
    </row>
    <row r="79" spans="1:21" x14ac:dyDescent="0.15">
      <c r="A79" s="25">
        <f t="shared" si="4"/>
        <v>0</v>
      </c>
      <c r="E79" s="37"/>
      <c r="F79" s="34"/>
      <c r="G79" s="34"/>
      <c r="H79" s="35"/>
      <c r="I79" s="35"/>
      <c r="J79" s="34"/>
      <c r="K79" s="34"/>
      <c r="L79" s="35"/>
      <c r="M79" s="34"/>
      <c r="N79" s="35"/>
      <c r="O79" s="35"/>
      <c r="P79" s="35"/>
      <c r="Q79" s="36"/>
      <c r="S79" s="25" t="str">
        <f t="shared" si="5"/>
        <v xml:space="preserve">  </v>
      </c>
      <c r="T79" s="25" t="str">
        <f t="shared" si="6"/>
        <v xml:space="preserve"> </v>
      </c>
      <c r="U79" s="25" t="str">
        <f t="shared" si="7"/>
        <v xml:space="preserve"> ()</v>
      </c>
    </row>
    <row r="80" spans="1:21" x14ac:dyDescent="0.15">
      <c r="A80" s="25">
        <f t="shared" si="4"/>
        <v>0</v>
      </c>
      <c r="E80" s="37"/>
      <c r="F80" s="34"/>
      <c r="G80" s="34"/>
      <c r="H80" s="35"/>
      <c r="I80" s="35"/>
      <c r="J80" s="34"/>
      <c r="K80" s="34"/>
      <c r="L80" s="35"/>
      <c r="M80" s="34"/>
      <c r="N80" s="35"/>
      <c r="O80" s="35"/>
      <c r="P80" s="35"/>
      <c r="Q80" s="36"/>
      <c r="S80" s="25" t="str">
        <f t="shared" si="5"/>
        <v xml:space="preserve">  </v>
      </c>
      <c r="T80" s="25" t="str">
        <f t="shared" si="6"/>
        <v xml:space="preserve"> </v>
      </c>
      <c r="U80" s="25" t="str">
        <f t="shared" si="7"/>
        <v xml:space="preserve"> ()</v>
      </c>
    </row>
    <row r="81" spans="1:21" x14ac:dyDescent="0.15">
      <c r="A81" s="25">
        <f t="shared" si="4"/>
        <v>0</v>
      </c>
      <c r="E81" s="37"/>
      <c r="F81" s="34"/>
      <c r="G81" s="34"/>
      <c r="H81" s="35"/>
      <c r="I81" s="35"/>
      <c r="J81" s="34"/>
      <c r="K81" s="34"/>
      <c r="L81" s="35"/>
      <c r="M81" s="34"/>
      <c r="N81" s="35"/>
      <c r="O81" s="35"/>
      <c r="P81" s="35"/>
      <c r="Q81" s="36"/>
      <c r="S81" s="25" t="str">
        <f t="shared" si="5"/>
        <v xml:space="preserve">  </v>
      </c>
      <c r="T81" s="25" t="str">
        <f t="shared" si="6"/>
        <v xml:space="preserve"> </v>
      </c>
      <c r="U81" s="25" t="str">
        <f t="shared" si="7"/>
        <v xml:space="preserve"> ()</v>
      </c>
    </row>
    <row r="82" spans="1:21" x14ac:dyDescent="0.15">
      <c r="A82" s="25">
        <f t="shared" si="4"/>
        <v>0</v>
      </c>
      <c r="E82" s="37"/>
      <c r="F82" s="34"/>
      <c r="G82" s="34"/>
      <c r="H82" s="35"/>
      <c r="I82" s="35"/>
      <c r="J82" s="34"/>
      <c r="K82" s="34"/>
      <c r="L82" s="35"/>
      <c r="M82" s="34"/>
      <c r="N82" s="35"/>
      <c r="O82" s="35"/>
      <c r="P82" s="35"/>
      <c r="Q82" s="36"/>
      <c r="S82" s="25" t="str">
        <f t="shared" si="5"/>
        <v xml:space="preserve">  </v>
      </c>
      <c r="T82" s="25" t="str">
        <f t="shared" si="6"/>
        <v xml:space="preserve"> </v>
      </c>
      <c r="U82" s="25" t="str">
        <f t="shared" si="7"/>
        <v xml:space="preserve"> ()</v>
      </c>
    </row>
    <row r="83" spans="1:21" x14ac:dyDescent="0.15">
      <c r="A83" s="25">
        <f t="shared" si="4"/>
        <v>0</v>
      </c>
      <c r="E83" s="37"/>
      <c r="F83" s="34"/>
      <c r="G83" s="34"/>
      <c r="H83" s="35"/>
      <c r="I83" s="35"/>
      <c r="J83" s="34"/>
      <c r="K83" s="34"/>
      <c r="L83" s="35"/>
      <c r="M83" s="34"/>
      <c r="N83" s="35"/>
      <c r="O83" s="35"/>
      <c r="P83" s="35"/>
      <c r="Q83" s="36"/>
      <c r="S83" s="25" t="str">
        <f t="shared" si="5"/>
        <v xml:space="preserve">  </v>
      </c>
      <c r="T83" s="25" t="str">
        <f t="shared" si="6"/>
        <v xml:space="preserve"> </v>
      </c>
      <c r="U83" s="25" t="str">
        <f t="shared" si="7"/>
        <v xml:space="preserve"> ()</v>
      </c>
    </row>
    <row r="84" spans="1:21" x14ac:dyDescent="0.15">
      <c r="A84" s="25">
        <f t="shared" si="4"/>
        <v>0</v>
      </c>
      <c r="E84" s="37"/>
      <c r="F84" s="34"/>
      <c r="G84" s="34"/>
      <c r="H84" s="35"/>
      <c r="I84" s="35"/>
      <c r="J84" s="34"/>
      <c r="K84" s="34"/>
      <c r="L84" s="35"/>
      <c r="M84" s="34"/>
      <c r="N84" s="35"/>
      <c r="O84" s="35"/>
      <c r="P84" s="35"/>
      <c r="Q84" s="36"/>
      <c r="S84" s="25" t="str">
        <f t="shared" si="5"/>
        <v xml:space="preserve">  </v>
      </c>
      <c r="T84" s="25" t="str">
        <f t="shared" si="6"/>
        <v xml:space="preserve"> </v>
      </c>
      <c r="U84" s="25" t="str">
        <f t="shared" si="7"/>
        <v xml:space="preserve"> ()</v>
      </c>
    </row>
    <row r="85" spans="1:21" x14ac:dyDescent="0.15">
      <c r="A85" s="25">
        <f t="shared" si="4"/>
        <v>0</v>
      </c>
      <c r="E85" s="37"/>
      <c r="F85" s="34"/>
      <c r="G85" s="34"/>
      <c r="H85" s="35"/>
      <c r="I85" s="35"/>
      <c r="J85" s="34"/>
      <c r="K85" s="34"/>
      <c r="L85" s="35"/>
      <c r="M85" s="34"/>
      <c r="N85" s="35"/>
      <c r="O85" s="35"/>
      <c r="P85" s="35"/>
      <c r="Q85" s="36"/>
      <c r="S85" s="25" t="str">
        <f t="shared" si="5"/>
        <v xml:space="preserve">  </v>
      </c>
      <c r="T85" s="25" t="str">
        <f t="shared" si="6"/>
        <v xml:space="preserve"> </v>
      </c>
      <c r="U85" s="25" t="str">
        <f t="shared" si="7"/>
        <v xml:space="preserve"> ()</v>
      </c>
    </row>
    <row r="86" spans="1:21" x14ac:dyDescent="0.15">
      <c r="A86" s="25">
        <f t="shared" si="4"/>
        <v>0</v>
      </c>
      <c r="E86" s="37"/>
      <c r="F86" s="34"/>
      <c r="G86" s="34"/>
      <c r="H86" s="35"/>
      <c r="I86" s="35"/>
      <c r="J86" s="34"/>
      <c r="K86" s="34"/>
      <c r="L86" s="35"/>
      <c r="M86" s="34"/>
      <c r="N86" s="35"/>
      <c r="O86" s="35"/>
      <c r="P86" s="35"/>
      <c r="Q86" s="36"/>
      <c r="S86" s="25" t="str">
        <f t="shared" si="5"/>
        <v xml:space="preserve">  </v>
      </c>
      <c r="T86" s="25" t="str">
        <f t="shared" si="6"/>
        <v xml:space="preserve"> </v>
      </c>
      <c r="U86" s="25" t="str">
        <f t="shared" si="7"/>
        <v xml:space="preserve"> ()</v>
      </c>
    </row>
    <row r="87" spans="1:21" x14ac:dyDescent="0.15">
      <c r="A87" s="25">
        <f t="shared" si="4"/>
        <v>0</v>
      </c>
      <c r="E87" s="37"/>
      <c r="F87" s="34"/>
      <c r="G87" s="34"/>
      <c r="H87" s="35"/>
      <c r="I87" s="35"/>
      <c r="J87" s="34"/>
      <c r="K87" s="34"/>
      <c r="L87" s="35"/>
      <c r="M87" s="34"/>
      <c r="N87" s="35"/>
      <c r="O87" s="35"/>
      <c r="P87" s="35"/>
      <c r="Q87" s="36"/>
      <c r="S87" s="25" t="str">
        <f t="shared" si="5"/>
        <v xml:space="preserve">  </v>
      </c>
      <c r="T87" s="25" t="str">
        <f t="shared" si="6"/>
        <v xml:space="preserve"> </v>
      </c>
      <c r="U87" s="25" t="str">
        <f t="shared" si="7"/>
        <v xml:space="preserve"> ()</v>
      </c>
    </row>
    <row r="88" spans="1:21" x14ac:dyDescent="0.15">
      <c r="A88" s="25">
        <f t="shared" si="4"/>
        <v>0</v>
      </c>
      <c r="E88" s="37"/>
      <c r="F88" s="34"/>
      <c r="G88" s="34"/>
      <c r="H88" s="35"/>
      <c r="I88" s="35"/>
      <c r="J88" s="34"/>
      <c r="K88" s="34"/>
      <c r="L88" s="35"/>
      <c r="M88" s="34"/>
      <c r="N88" s="35"/>
      <c r="O88" s="35"/>
      <c r="P88" s="35"/>
      <c r="Q88" s="36"/>
      <c r="S88" s="25" t="str">
        <f t="shared" si="5"/>
        <v xml:space="preserve">  </v>
      </c>
      <c r="T88" s="25" t="str">
        <f t="shared" si="6"/>
        <v xml:space="preserve"> </v>
      </c>
      <c r="U88" s="25" t="str">
        <f t="shared" si="7"/>
        <v xml:space="preserve"> ()</v>
      </c>
    </row>
    <row r="89" spans="1:21" x14ac:dyDescent="0.15">
      <c r="A89" s="25">
        <f t="shared" si="4"/>
        <v>0</v>
      </c>
      <c r="E89" s="37"/>
      <c r="F89" s="34"/>
      <c r="G89" s="34"/>
      <c r="H89" s="35"/>
      <c r="I89" s="35"/>
      <c r="J89" s="34"/>
      <c r="K89" s="34"/>
      <c r="L89" s="35"/>
      <c r="M89" s="34"/>
      <c r="N89" s="35"/>
      <c r="O89" s="35"/>
      <c r="P89" s="35"/>
      <c r="Q89" s="36"/>
      <c r="S89" s="25" t="str">
        <f t="shared" si="5"/>
        <v xml:space="preserve">  </v>
      </c>
      <c r="T89" s="25" t="str">
        <f t="shared" si="6"/>
        <v xml:space="preserve"> </v>
      </c>
      <c r="U89" s="25" t="str">
        <f t="shared" si="7"/>
        <v xml:space="preserve"> ()</v>
      </c>
    </row>
    <row r="90" spans="1:21" x14ac:dyDescent="0.15">
      <c r="A90" s="25">
        <f t="shared" si="4"/>
        <v>0</v>
      </c>
      <c r="E90" s="37"/>
      <c r="F90" s="34"/>
      <c r="G90" s="34"/>
      <c r="H90" s="35"/>
      <c r="I90" s="35"/>
      <c r="J90" s="34"/>
      <c r="K90" s="34"/>
      <c r="L90" s="35"/>
      <c r="M90" s="34"/>
      <c r="N90" s="35"/>
      <c r="O90" s="35"/>
      <c r="P90" s="35"/>
      <c r="Q90" s="36"/>
      <c r="S90" s="25" t="str">
        <f t="shared" si="5"/>
        <v xml:space="preserve">  </v>
      </c>
      <c r="T90" s="25" t="str">
        <f t="shared" si="6"/>
        <v xml:space="preserve"> </v>
      </c>
      <c r="U90" s="25" t="str">
        <f t="shared" si="7"/>
        <v xml:space="preserve"> ()</v>
      </c>
    </row>
    <row r="91" spans="1:21" x14ac:dyDescent="0.15">
      <c r="A91" s="25">
        <f t="shared" si="4"/>
        <v>0</v>
      </c>
      <c r="E91" s="37"/>
      <c r="F91" s="34"/>
      <c r="G91" s="34"/>
      <c r="H91" s="35"/>
      <c r="I91" s="35"/>
      <c r="J91" s="34"/>
      <c r="K91" s="34"/>
      <c r="L91" s="35"/>
      <c r="M91" s="34"/>
      <c r="N91" s="35"/>
      <c r="O91" s="35"/>
      <c r="P91" s="35"/>
      <c r="Q91" s="36"/>
      <c r="S91" s="25" t="str">
        <f t="shared" si="5"/>
        <v xml:space="preserve">  </v>
      </c>
      <c r="T91" s="25" t="str">
        <f t="shared" si="6"/>
        <v xml:space="preserve"> </v>
      </c>
      <c r="U91" s="25" t="str">
        <f t="shared" si="7"/>
        <v xml:space="preserve"> ()</v>
      </c>
    </row>
    <row r="92" spans="1:21" x14ac:dyDescent="0.15">
      <c r="A92" s="25">
        <f t="shared" si="4"/>
        <v>0</v>
      </c>
      <c r="E92" s="37"/>
      <c r="F92" s="34"/>
      <c r="G92" s="34"/>
      <c r="H92" s="35"/>
      <c r="I92" s="35"/>
      <c r="J92" s="34"/>
      <c r="K92" s="34"/>
      <c r="L92" s="35"/>
      <c r="M92" s="34"/>
      <c r="N92" s="35"/>
      <c r="O92" s="35"/>
      <c r="P92" s="35"/>
      <c r="Q92" s="36"/>
      <c r="S92" s="25" t="str">
        <f t="shared" si="5"/>
        <v xml:space="preserve">  </v>
      </c>
      <c r="T92" s="25" t="str">
        <f t="shared" si="6"/>
        <v xml:space="preserve"> </v>
      </c>
      <c r="U92" s="25" t="str">
        <f t="shared" si="7"/>
        <v xml:space="preserve"> ()</v>
      </c>
    </row>
    <row r="93" spans="1:21" x14ac:dyDescent="0.15">
      <c r="A93" s="25">
        <f t="shared" si="4"/>
        <v>0</v>
      </c>
      <c r="E93" s="37"/>
      <c r="F93" s="34"/>
      <c r="G93" s="34"/>
      <c r="H93" s="35"/>
      <c r="I93" s="35"/>
      <c r="J93" s="34"/>
      <c r="K93" s="34"/>
      <c r="L93" s="35"/>
      <c r="M93" s="34"/>
      <c r="N93" s="35"/>
      <c r="O93" s="35"/>
      <c r="P93" s="35"/>
      <c r="Q93" s="36"/>
      <c r="S93" s="25" t="str">
        <f t="shared" si="5"/>
        <v xml:space="preserve">  </v>
      </c>
      <c r="T93" s="25" t="str">
        <f t="shared" si="6"/>
        <v xml:space="preserve"> </v>
      </c>
      <c r="U93" s="25" t="str">
        <f t="shared" si="7"/>
        <v xml:space="preserve"> ()</v>
      </c>
    </row>
    <row r="94" spans="1:21" x14ac:dyDescent="0.15">
      <c r="A94" s="25">
        <f t="shared" si="4"/>
        <v>0</v>
      </c>
      <c r="E94" s="37"/>
      <c r="F94" s="34"/>
      <c r="G94" s="34"/>
      <c r="H94" s="35"/>
      <c r="I94" s="35"/>
      <c r="J94" s="34"/>
      <c r="K94" s="34"/>
      <c r="L94" s="35"/>
      <c r="M94" s="34"/>
      <c r="N94" s="35"/>
      <c r="O94" s="35"/>
      <c r="P94" s="35"/>
      <c r="Q94" s="36"/>
      <c r="S94" s="25" t="str">
        <f t="shared" si="5"/>
        <v xml:space="preserve">  </v>
      </c>
      <c r="T94" s="25" t="str">
        <f t="shared" si="6"/>
        <v xml:space="preserve"> </v>
      </c>
      <c r="U94" s="25" t="str">
        <f t="shared" si="7"/>
        <v xml:space="preserve"> ()</v>
      </c>
    </row>
    <row r="95" spans="1:21" x14ac:dyDescent="0.15">
      <c r="A95" s="25">
        <f t="shared" si="4"/>
        <v>0</v>
      </c>
      <c r="E95" s="37"/>
      <c r="F95" s="34"/>
      <c r="G95" s="34"/>
      <c r="H95" s="35"/>
      <c r="I95" s="35"/>
      <c r="J95" s="34"/>
      <c r="K95" s="34"/>
      <c r="L95" s="35"/>
      <c r="M95" s="34"/>
      <c r="N95" s="35"/>
      <c r="O95" s="35"/>
      <c r="P95" s="35"/>
      <c r="Q95" s="36"/>
      <c r="S95" s="25" t="str">
        <f t="shared" si="5"/>
        <v xml:space="preserve">  </v>
      </c>
      <c r="T95" s="25" t="str">
        <f t="shared" si="6"/>
        <v xml:space="preserve"> </v>
      </c>
      <c r="U95" s="25" t="str">
        <f t="shared" si="7"/>
        <v xml:space="preserve"> ()</v>
      </c>
    </row>
    <row r="96" spans="1:21" x14ac:dyDescent="0.15">
      <c r="A96" s="25">
        <f t="shared" si="4"/>
        <v>0</v>
      </c>
      <c r="E96" s="37"/>
      <c r="F96" s="34"/>
      <c r="G96" s="34"/>
      <c r="H96" s="35"/>
      <c r="I96" s="35"/>
      <c r="J96" s="34"/>
      <c r="K96" s="34"/>
      <c r="L96" s="35"/>
      <c r="M96" s="34"/>
      <c r="N96" s="35"/>
      <c r="O96" s="35"/>
      <c r="P96" s="35"/>
      <c r="Q96" s="36"/>
      <c r="S96" s="25" t="str">
        <f t="shared" si="5"/>
        <v xml:space="preserve">  </v>
      </c>
      <c r="T96" s="25" t="str">
        <f t="shared" si="6"/>
        <v xml:space="preserve"> </v>
      </c>
      <c r="U96" s="25" t="str">
        <f t="shared" si="7"/>
        <v xml:space="preserve"> ()</v>
      </c>
    </row>
    <row r="97" spans="1:21" x14ac:dyDescent="0.15">
      <c r="A97" s="25">
        <f t="shared" si="4"/>
        <v>0</v>
      </c>
      <c r="E97" s="37"/>
      <c r="F97" s="34"/>
      <c r="G97" s="34"/>
      <c r="H97" s="35"/>
      <c r="I97" s="35"/>
      <c r="J97" s="34"/>
      <c r="K97" s="34"/>
      <c r="L97" s="35"/>
      <c r="M97" s="34"/>
      <c r="N97" s="35"/>
      <c r="O97" s="35"/>
      <c r="P97" s="35"/>
      <c r="Q97" s="36"/>
      <c r="S97" s="25" t="str">
        <f t="shared" si="5"/>
        <v xml:space="preserve">  </v>
      </c>
      <c r="T97" s="25" t="str">
        <f t="shared" si="6"/>
        <v xml:space="preserve"> </v>
      </c>
      <c r="U97" s="25" t="str">
        <f t="shared" si="7"/>
        <v xml:space="preserve"> ()</v>
      </c>
    </row>
    <row r="98" spans="1:21" x14ac:dyDescent="0.15">
      <c r="A98" s="25">
        <f t="shared" si="4"/>
        <v>0</v>
      </c>
      <c r="E98" s="37"/>
      <c r="F98" s="34"/>
      <c r="G98" s="34"/>
      <c r="H98" s="35"/>
      <c r="I98" s="35"/>
      <c r="J98" s="34"/>
      <c r="K98" s="34"/>
      <c r="L98" s="35"/>
      <c r="M98" s="34"/>
      <c r="N98" s="35"/>
      <c r="O98" s="35"/>
      <c r="P98" s="35"/>
      <c r="Q98" s="36"/>
      <c r="S98" s="25" t="str">
        <f t="shared" si="5"/>
        <v xml:space="preserve">  </v>
      </c>
      <c r="T98" s="25" t="str">
        <f t="shared" si="6"/>
        <v xml:space="preserve"> </v>
      </c>
      <c r="U98" s="25" t="str">
        <f t="shared" si="7"/>
        <v xml:space="preserve"> ()</v>
      </c>
    </row>
    <row r="99" spans="1:21" x14ac:dyDescent="0.15">
      <c r="A99" s="25">
        <f t="shared" si="4"/>
        <v>0</v>
      </c>
      <c r="E99" s="37"/>
      <c r="F99" s="34"/>
      <c r="G99" s="34"/>
      <c r="H99" s="35"/>
      <c r="I99" s="35"/>
      <c r="J99" s="34"/>
      <c r="K99" s="34"/>
      <c r="L99" s="35"/>
      <c r="M99" s="34"/>
      <c r="N99" s="35"/>
      <c r="O99" s="35"/>
      <c r="P99" s="35"/>
      <c r="Q99" s="36"/>
      <c r="S99" s="25" t="str">
        <f t="shared" si="5"/>
        <v xml:space="preserve">  </v>
      </c>
      <c r="T99" s="25" t="str">
        <f t="shared" si="6"/>
        <v xml:space="preserve"> </v>
      </c>
      <c r="U99" s="25" t="str">
        <f t="shared" si="7"/>
        <v xml:space="preserve"> ()</v>
      </c>
    </row>
    <row r="100" spans="1:21" x14ac:dyDescent="0.15">
      <c r="A100" s="25">
        <f t="shared" si="4"/>
        <v>0</v>
      </c>
      <c r="E100" s="37"/>
      <c r="F100" s="34"/>
      <c r="G100" s="34"/>
      <c r="H100" s="35"/>
      <c r="I100" s="35"/>
      <c r="J100" s="34"/>
      <c r="K100" s="34"/>
      <c r="L100" s="35"/>
      <c r="M100" s="34"/>
      <c r="N100" s="35"/>
      <c r="O100" s="35"/>
      <c r="P100" s="35"/>
      <c r="Q100" s="36"/>
      <c r="S100" s="25" t="str">
        <f t="shared" si="5"/>
        <v xml:space="preserve">  </v>
      </c>
      <c r="T100" s="25" t="str">
        <f t="shared" si="6"/>
        <v xml:space="preserve"> </v>
      </c>
      <c r="U100" s="25" t="str">
        <f t="shared" si="7"/>
        <v xml:space="preserve"> ()</v>
      </c>
    </row>
    <row r="101" spans="1:21" x14ac:dyDescent="0.15">
      <c r="A101" s="25">
        <f t="shared" si="4"/>
        <v>0</v>
      </c>
      <c r="E101" s="37"/>
      <c r="F101" s="34"/>
      <c r="G101" s="34"/>
      <c r="H101" s="35"/>
      <c r="I101" s="35"/>
      <c r="J101" s="34"/>
      <c r="K101" s="34"/>
      <c r="L101" s="35"/>
      <c r="M101" s="34"/>
      <c r="N101" s="35"/>
      <c r="O101" s="35"/>
      <c r="P101" s="35"/>
      <c r="Q101" s="36"/>
      <c r="S101" s="25" t="str">
        <f t="shared" si="5"/>
        <v xml:space="preserve">  </v>
      </c>
      <c r="T101" s="25" t="str">
        <f t="shared" si="6"/>
        <v xml:space="preserve"> </v>
      </c>
      <c r="U101" s="25" t="str">
        <f t="shared" si="7"/>
        <v xml:space="preserve"> ()</v>
      </c>
    </row>
    <row r="102" spans="1:21" x14ac:dyDescent="0.15">
      <c r="A102" s="25">
        <f t="shared" si="4"/>
        <v>0</v>
      </c>
      <c r="E102" s="37"/>
      <c r="F102" s="34"/>
      <c r="G102" s="34"/>
      <c r="H102" s="35"/>
      <c r="I102" s="35"/>
      <c r="J102" s="34"/>
      <c r="K102" s="34"/>
      <c r="L102" s="35"/>
      <c r="M102" s="34"/>
      <c r="N102" s="35"/>
      <c r="O102" s="35"/>
      <c r="P102" s="35"/>
      <c r="Q102" s="36"/>
      <c r="S102" s="25" t="str">
        <f t="shared" si="5"/>
        <v xml:space="preserve">  </v>
      </c>
      <c r="T102" s="25" t="str">
        <f t="shared" si="6"/>
        <v xml:space="preserve"> </v>
      </c>
      <c r="U102" s="25" t="str">
        <f t="shared" si="7"/>
        <v xml:space="preserve"> ()</v>
      </c>
    </row>
    <row r="103" spans="1:21" x14ac:dyDescent="0.15">
      <c r="A103" s="25">
        <f t="shared" si="4"/>
        <v>0</v>
      </c>
      <c r="E103" s="37"/>
      <c r="F103" s="34"/>
      <c r="G103" s="34"/>
      <c r="H103" s="35"/>
      <c r="I103" s="35"/>
      <c r="J103" s="34"/>
      <c r="K103" s="34"/>
      <c r="L103" s="35"/>
      <c r="M103" s="34"/>
      <c r="N103" s="35"/>
      <c r="O103" s="35"/>
      <c r="P103" s="35"/>
      <c r="Q103" s="36"/>
      <c r="S103" s="25" t="str">
        <f t="shared" si="5"/>
        <v xml:space="preserve">  </v>
      </c>
      <c r="T103" s="25" t="str">
        <f t="shared" si="6"/>
        <v xml:space="preserve"> </v>
      </c>
      <c r="U103" s="25" t="str">
        <f t="shared" si="7"/>
        <v xml:space="preserve"> ()</v>
      </c>
    </row>
    <row r="104" spans="1:21" x14ac:dyDescent="0.15">
      <c r="A104" s="25">
        <f t="shared" si="4"/>
        <v>0</v>
      </c>
      <c r="E104" s="37"/>
      <c r="F104" s="34"/>
      <c r="G104" s="34"/>
      <c r="H104" s="35"/>
      <c r="I104" s="35"/>
      <c r="J104" s="34"/>
      <c r="K104" s="34"/>
      <c r="L104" s="35"/>
      <c r="M104" s="34"/>
      <c r="N104" s="35"/>
      <c r="O104" s="35"/>
      <c r="P104" s="35"/>
      <c r="Q104" s="36"/>
      <c r="S104" s="25" t="str">
        <f t="shared" si="5"/>
        <v xml:space="preserve">  </v>
      </c>
      <c r="T104" s="25" t="str">
        <f t="shared" si="6"/>
        <v xml:space="preserve"> </v>
      </c>
      <c r="U104" s="25" t="str">
        <f t="shared" si="7"/>
        <v xml:space="preserve"> ()</v>
      </c>
    </row>
    <row r="105" spans="1:21" x14ac:dyDescent="0.15">
      <c r="A105" s="25">
        <f t="shared" si="4"/>
        <v>0</v>
      </c>
      <c r="E105" s="37"/>
      <c r="F105" s="34"/>
      <c r="G105" s="34"/>
      <c r="H105" s="35"/>
      <c r="I105" s="35"/>
      <c r="J105" s="34"/>
      <c r="K105" s="34"/>
      <c r="L105" s="35"/>
      <c r="M105" s="34"/>
      <c r="N105" s="35"/>
      <c r="O105" s="35"/>
      <c r="P105" s="35"/>
      <c r="Q105" s="36"/>
      <c r="S105" s="25" t="str">
        <f t="shared" si="5"/>
        <v xml:space="preserve">  </v>
      </c>
      <c r="T105" s="25" t="str">
        <f t="shared" si="6"/>
        <v xml:space="preserve"> </v>
      </c>
      <c r="U105" s="25" t="str">
        <f t="shared" si="7"/>
        <v xml:space="preserve"> ()</v>
      </c>
    </row>
    <row r="106" spans="1:21" x14ac:dyDescent="0.15">
      <c r="A106" s="25">
        <f t="shared" si="4"/>
        <v>0</v>
      </c>
      <c r="E106" s="37"/>
      <c r="F106" s="34"/>
      <c r="G106" s="34"/>
      <c r="H106" s="35"/>
      <c r="I106" s="35"/>
      <c r="J106" s="34"/>
      <c r="K106" s="34"/>
      <c r="L106" s="35"/>
      <c r="M106" s="34"/>
      <c r="N106" s="35"/>
      <c r="O106" s="35"/>
      <c r="P106" s="35"/>
      <c r="Q106" s="36"/>
      <c r="S106" s="25" t="str">
        <f t="shared" si="5"/>
        <v xml:space="preserve">  </v>
      </c>
      <c r="T106" s="25" t="str">
        <f t="shared" si="6"/>
        <v xml:space="preserve"> </v>
      </c>
      <c r="U106" s="25" t="str">
        <f t="shared" si="7"/>
        <v xml:space="preserve"> ()</v>
      </c>
    </row>
    <row r="107" spans="1:21" x14ac:dyDescent="0.15">
      <c r="A107" s="25">
        <f t="shared" si="4"/>
        <v>0</v>
      </c>
      <c r="E107" s="37"/>
      <c r="F107" s="34"/>
      <c r="G107" s="34"/>
      <c r="H107" s="35"/>
      <c r="I107" s="35"/>
      <c r="J107" s="34"/>
      <c r="K107" s="34"/>
      <c r="L107" s="35"/>
      <c r="M107" s="34"/>
      <c r="N107" s="35"/>
      <c r="O107" s="35"/>
      <c r="P107" s="35"/>
      <c r="Q107" s="36"/>
      <c r="S107" s="25" t="str">
        <f t="shared" si="5"/>
        <v xml:space="preserve">  </v>
      </c>
      <c r="T107" s="25" t="str">
        <f t="shared" si="6"/>
        <v xml:space="preserve"> </v>
      </c>
      <c r="U107" s="25" t="str">
        <f t="shared" si="7"/>
        <v xml:space="preserve"> ()</v>
      </c>
    </row>
    <row r="108" spans="1:21" x14ac:dyDescent="0.15">
      <c r="A108" s="25">
        <f t="shared" si="4"/>
        <v>0</v>
      </c>
      <c r="E108" s="37"/>
      <c r="F108" s="34"/>
      <c r="G108" s="34"/>
      <c r="H108" s="35"/>
      <c r="I108" s="35"/>
      <c r="J108" s="34"/>
      <c r="K108" s="34"/>
      <c r="L108" s="35"/>
      <c r="M108" s="34"/>
      <c r="N108" s="35"/>
      <c r="O108" s="35"/>
      <c r="P108" s="35"/>
      <c r="Q108" s="36"/>
      <c r="S108" s="25" t="str">
        <f t="shared" si="5"/>
        <v xml:space="preserve">  </v>
      </c>
      <c r="T108" s="25" t="str">
        <f t="shared" si="6"/>
        <v xml:space="preserve"> </v>
      </c>
      <c r="U108" s="25" t="str">
        <f t="shared" si="7"/>
        <v xml:space="preserve"> ()</v>
      </c>
    </row>
    <row r="109" spans="1:21" x14ac:dyDescent="0.15">
      <c r="A109" s="25">
        <f t="shared" si="4"/>
        <v>0</v>
      </c>
      <c r="E109" s="37"/>
      <c r="F109" s="34"/>
      <c r="G109" s="34"/>
      <c r="H109" s="35"/>
      <c r="I109" s="35"/>
      <c r="J109" s="34"/>
      <c r="K109" s="34"/>
      <c r="L109" s="35"/>
      <c r="M109" s="34"/>
      <c r="N109" s="35"/>
      <c r="O109" s="35"/>
      <c r="P109" s="35"/>
      <c r="Q109" s="36"/>
      <c r="S109" s="25" t="str">
        <f t="shared" si="5"/>
        <v xml:space="preserve">  </v>
      </c>
      <c r="T109" s="25" t="str">
        <f t="shared" si="6"/>
        <v xml:space="preserve"> </v>
      </c>
      <c r="U109" s="25" t="str">
        <f t="shared" si="7"/>
        <v xml:space="preserve"> ()</v>
      </c>
    </row>
    <row r="110" spans="1:21" x14ac:dyDescent="0.15">
      <c r="A110" s="25">
        <f t="shared" si="4"/>
        <v>0</v>
      </c>
      <c r="E110" s="37"/>
      <c r="F110" s="34"/>
      <c r="G110" s="34"/>
      <c r="H110" s="35"/>
      <c r="I110" s="35"/>
      <c r="J110" s="34"/>
      <c r="K110" s="34"/>
      <c r="L110" s="35"/>
      <c r="M110" s="34"/>
      <c r="N110" s="35"/>
      <c r="O110" s="35"/>
      <c r="P110" s="35"/>
      <c r="Q110" s="36"/>
      <c r="S110" s="25" t="str">
        <f t="shared" si="5"/>
        <v xml:space="preserve">  </v>
      </c>
      <c r="T110" s="25" t="str">
        <f t="shared" si="6"/>
        <v xml:space="preserve"> </v>
      </c>
      <c r="U110" s="25" t="str">
        <f t="shared" si="7"/>
        <v xml:space="preserve"> ()</v>
      </c>
    </row>
    <row r="111" spans="1:21" x14ac:dyDescent="0.15">
      <c r="A111" s="25">
        <f t="shared" si="4"/>
        <v>0</v>
      </c>
      <c r="E111" s="37"/>
      <c r="F111" s="34"/>
      <c r="G111" s="34"/>
      <c r="H111" s="35"/>
      <c r="I111" s="35"/>
      <c r="J111" s="34"/>
      <c r="K111" s="34"/>
      <c r="L111" s="35"/>
      <c r="M111" s="34"/>
      <c r="N111" s="35"/>
      <c r="O111" s="35"/>
      <c r="P111" s="35"/>
      <c r="Q111" s="36"/>
      <c r="S111" s="25" t="str">
        <f t="shared" si="5"/>
        <v xml:space="preserve">  </v>
      </c>
      <c r="T111" s="25" t="str">
        <f t="shared" si="6"/>
        <v xml:space="preserve"> </v>
      </c>
      <c r="U111" s="25" t="str">
        <f t="shared" si="7"/>
        <v xml:space="preserve"> ()</v>
      </c>
    </row>
    <row r="112" spans="1:21" x14ac:dyDescent="0.15">
      <c r="A112" s="25">
        <f t="shared" si="4"/>
        <v>0</v>
      </c>
      <c r="E112" s="37"/>
      <c r="F112" s="34"/>
      <c r="G112" s="34"/>
      <c r="H112" s="35"/>
      <c r="I112" s="35"/>
      <c r="J112" s="34"/>
      <c r="K112" s="34"/>
      <c r="L112" s="35"/>
      <c r="M112" s="34"/>
      <c r="N112" s="35"/>
      <c r="O112" s="35"/>
      <c r="P112" s="35"/>
      <c r="Q112" s="36"/>
      <c r="S112" s="25" t="str">
        <f t="shared" si="5"/>
        <v xml:space="preserve">  </v>
      </c>
      <c r="T112" s="25" t="str">
        <f t="shared" si="6"/>
        <v xml:space="preserve"> </v>
      </c>
      <c r="U112" s="25" t="str">
        <f t="shared" si="7"/>
        <v xml:space="preserve"> ()</v>
      </c>
    </row>
    <row r="113" spans="1:21" x14ac:dyDescent="0.15">
      <c r="A113" s="25">
        <f t="shared" si="4"/>
        <v>0</v>
      </c>
      <c r="E113" s="37"/>
      <c r="F113" s="34"/>
      <c r="G113" s="34"/>
      <c r="H113" s="35"/>
      <c r="I113" s="35"/>
      <c r="J113" s="34"/>
      <c r="K113" s="34"/>
      <c r="L113" s="35"/>
      <c r="M113" s="34"/>
      <c r="N113" s="35"/>
      <c r="O113" s="35"/>
      <c r="P113" s="35"/>
      <c r="Q113" s="36"/>
      <c r="S113" s="25" t="str">
        <f t="shared" si="5"/>
        <v xml:space="preserve">  </v>
      </c>
      <c r="T113" s="25" t="str">
        <f t="shared" si="6"/>
        <v xml:space="preserve"> </v>
      </c>
      <c r="U113" s="25" t="str">
        <f t="shared" si="7"/>
        <v xml:space="preserve"> ()</v>
      </c>
    </row>
    <row r="114" spans="1:21" x14ac:dyDescent="0.15">
      <c r="A114" s="25">
        <f t="shared" si="4"/>
        <v>0</v>
      </c>
      <c r="E114" s="37"/>
      <c r="F114" s="34"/>
      <c r="G114" s="34"/>
      <c r="H114" s="35"/>
      <c r="I114" s="35"/>
      <c r="J114" s="34"/>
      <c r="K114" s="34"/>
      <c r="L114" s="35"/>
      <c r="M114" s="34"/>
      <c r="N114" s="35"/>
      <c r="O114" s="35"/>
      <c r="P114" s="35"/>
      <c r="Q114" s="36"/>
      <c r="S114" s="25" t="str">
        <f t="shared" si="5"/>
        <v xml:space="preserve">  </v>
      </c>
      <c r="T114" s="25" t="str">
        <f t="shared" si="6"/>
        <v xml:space="preserve"> </v>
      </c>
      <c r="U114" s="25" t="str">
        <f t="shared" si="7"/>
        <v xml:space="preserve"> ()</v>
      </c>
    </row>
    <row r="115" spans="1:21" x14ac:dyDescent="0.15">
      <c r="A115" s="25">
        <f t="shared" si="4"/>
        <v>0</v>
      </c>
      <c r="E115" s="37"/>
      <c r="F115" s="34"/>
      <c r="G115" s="34"/>
      <c r="H115" s="35"/>
      <c r="I115" s="35"/>
      <c r="J115" s="34"/>
      <c r="K115" s="34"/>
      <c r="L115" s="35"/>
      <c r="M115" s="34"/>
      <c r="N115" s="35"/>
      <c r="O115" s="35"/>
      <c r="P115" s="35"/>
      <c r="Q115" s="36"/>
      <c r="S115" s="25" t="str">
        <f t="shared" si="5"/>
        <v xml:space="preserve">  </v>
      </c>
      <c r="T115" s="25" t="str">
        <f t="shared" si="6"/>
        <v xml:space="preserve"> </v>
      </c>
      <c r="U115" s="25" t="str">
        <f t="shared" si="7"/>
        <v xml:space="preserve"> ()</v>
      </c>
    </row>
    <row r="116" spans="1:21" x14ac:dyDescent="0.15">
      <c r="A116" s="25">
        <f t="shared" si="4"/>
        <v>0</v>
      </c>
      <c r="E116" s="37"/>
      <c r="F116" s="34"/>
      <c r="G116" s="34"/>
      <c r="H116" s="35"/>
      <c r="I116" s="35"/>
      <c r="J116" s="34"/>
      <c r="K116" s="34"/>
      <c r="L116" s="35"/>
      <c r="M116" s="34"/>
      <c r="N116" s="35"/>
      <c r="O116" s="35"/>
      <c r="P116" s="35"/>
      <c r="Q116" s="36"/>
      <c r="S116" s="25" t="str">
        <f t="shared" si="5"/>
        <v xml:space="preserve">  </v>
      </c>
      <c r="T116" s="25" t="str">
        <f t="shared" si="6"/>
        <v xml:space="preserve"> </v>
      </c>
      <c r="U116" s="25" t="str">
        <f t="shared" si="7"/>
        <v xml:space="preserve"> ()</v>
      </c>
    </row>
    <row r="117" spans="1:21" x14ac:dyDescent="0.15">
      <c r="A117" s="25">
        <f t="shared" si="4"/>
        <v>0</v>
      </c>
      <c r="E117" s="37"/>
      <c r="F117" s="34"/>
      <c r="G117" s="34"/>
      <c r="H117" s="35"/>
      <c r="I117" s="35"/>
      <c r="J117" s="34"/>
      <c r="K117" s="34"/>
      <c r="L117" s="35"/>
      <c r="M117" s="34"/>
      <c r="N117" s="35"/>
      <c r="O117" s="35"/>
      <c r="P117" s="35"/>
      <c r="Q117" s="36"/>
      <c r="S117" s="25" t="str">
        <f t="shared" si="5"/>
        <v xml:space="preserve">  </v>
      </c>
      <c r="T117" s="25" t="str">
        <f t="shared" si="6"/>
        <v xml:space="preserve"> </v>
      </c>
      <c r="U117" s="25" t="str">
        <f t="shared" si="7"/>
        <v xml:space="preserve"> ()</v>
      </c>
    </row>
    <row r="118" spans="1:21" x14ac:dyDescent="0.15">
      <c r="A118" s="25">
        <f t="shared" si="4"/>
        <v>0</v>
      </c>
      <c r="E118" s="37"/>
      <c r="F118" s="34"/>
      <c r="G118" s="34"/>
      <c r="H118" s="35"/>
      <c r="I118" s="35"/>
      <c r="J118" s="34"/>
      <c r="K118" s="34"/>
      <c r="L118" s="35"/>
      <c r="M118" s="34"/>
      <c r="N118" s="35"/>
      <c r="O118" s="35"/>
      <c r="P118" s="35"/>
      <c r="Q118" s="36"/>
      <c r="S118" s="25" t="str">
        <f t="shared" si="5"/>
        <v xml:space="preserve">  </v>
      </c>
      <c r="T118" s="25" t="str">
        <f t="shared" si="6"/>
        <v xml:space="preserve"> </v>
      </c>
      <c r="U118" s="25" t="str">
        <f t="shared" si="7"/>
        <v xml:space="preserve"> ()</v>
      </c>
    </row>
    <row r="119" spans="1:21" x14ac:dyDescent="0.15">
      <c r="A119" s="25">
        <f t="shared" si="4"/>
        <v>0</v>
      </c>
      <c r="E119" s="37"/>
      <c r="F119" s="34"/>
      <c r="G119" s="34"/>
      <c r="H119" s="35"/>
      <c r="I119" s="35"/>
      <c r="J119" s="34"/>
      <c r="K119" s="34"/>
      <c r="L119" s="35"/>
      <c r="M119" s="34"/>
      <c r="N119" s="35"/>
      <c r="O119" s="35"/>
      <c r="P119" s="35"/>
      <c r="Q119" s="36"/>
      <c r="S119" s="25" t="str">
        <f t="shared" si="5"/>
        <v xml:space="preserve">  </v>
      </c>
      <c r="T119" s="25" t="str">
        <f t="shared" si="6"/>
        <v xml:space="preserve"> </v>
      </c>
      <c r="U119" s="25" t="str">
        <f t="shared" si="7"/>
        <v xml:space="preserve"> ()</v>
      </c>
    </row>
    <row r="120" spans="1:21" x14ac:dyDescent="0.15">
      <c r="A120" s="25">
        <f t="shared" si="4"/>
        <v>0</v>
      </c>
      <c r="E120" s="37"/>
      <c r="F120" s="34"/>
      <c r="G120" s="34"/>
      <c r="H120" s="35"/>
      <c r="I120" s="35"/>
      <c r="J120" s="34"/>
      <c r="K120" s="34"/>
      <c r="L120" s="35"/>
      <c r="M120" s="34"/>
      <c r="N120" s="35"/>
      <c r="O120" s="35"/>
      <c r="P120" s="35"/>
      <c r="Q120" s="36"/>
      <c r="S120" s="25" t="str">
        <f t="shared" si="5"/>
        <v xml:space="preserve">  </v>
      </c>
      <c r="T120" s="25" t="str">
        <f t="shared" si="6"/>
        <v xml:space="preserve"> </v>
      </c>
      <c r="U120" s="25" t="str">
        <f t="shared" si="7"/>
        <v xml:space="preserve"> ()</v>
      </c>
    </row>
    <row r="121" spans="1:21" x14ac:dyDescent="0.15">
      <c r="A121" s="25">
        <f t="shared" si="4"/>
        <v>0</v>
      </c>
      <c r="E121" s="37"/>
      <c r="F121" s="34"/>
      <c r="G121" s="34"/>
      <c r="H121" s="35"/>
      <c r="I121" s="35"/>
      <c r="J121" s="34"/>
      <c r="K121" s="34"/>
      <c r="L121" s="35"/>
      <c r="M121" s="34"/>
      <c r="N121" s="35"/>
      <c r="O121" s="35"/>
      <c r="P121" s="35"/>
      <c r="Q121" s="36"/>
      <c r="S121" s="25" t="str">
        <f t="shared" si="5"/>
        <v xml:space="preserve">  </v>
      </c>
      <c r="T121" s="25" t="str">
        <f t="shared" si="6"/>
        <v xml:space="preserve"> </v>
      </c>
      <c r="U121" s="25" t="str">
        <f t="shared" si="7"/>
        <v xml:space="preserve"> ()</v>
      </c>
    </row>
    <row r="122" spans="1:21" x14ac:dyDescent="0.15">
      <c r="A122" s="25">
        <f t="shared" si="4"/>
        <v>0</v>
      </c>
      <c r="E122" s="37"/>
      <c r="F122" s="34"/>
      <c r="G122" s="34"/>
      <c r="H122" s="35"/>
      <c r="I122" s="35"/>
      <c r="J122" s="34"/>
      <c r="K122" s="34"/>
      <c r="L122" s="35"/>
      <c r="M122" s="34"/>
      <c r="N122" s="35"/>
      <c r="O122" s="35"/>
      <c r="P122" s="35"/>
      <c r="Q122" s="36"/>
      <c r="S122" s="25" t="str">
        <f t="shared" si="5"/>
        <v xml:space="preserve">  </v>
      </c>
      <c r="T122" s="25" t="str">
        <f t="shared" si="6"/>
        <v xml:space="preserve"> </v>
      </c>
      <c r="U122" s="25" t="str">
        <f t="shared" si="7"/>
        <v xml:space="preserve"> ()</v>
      </c>
    </row>
    <row r="123" spans="1:21" x14ac:dyDescent="0.15">
      <c r="A123" s="25">
        <f t="shared" si="4"/>
        <v>0</v>
      </c>
      <c r="E123" s="37"/>
      <c r="F123" s="34"/>
      <c r="G123" s="34"/>
      <c r="H123" s="35"/>
      <c r="I123" s="35"/>
      <c r="J123" s="34"/>
      <c r="K123" s="34"/>
      <c r="L123" s="35"/>
      <c r="M123" s="34"/>
      <c r="N123" s="35"/>
      <c r="O123" s="35"/>
      <c r="P123" s="35"/>
      <c r="Q123" s="36"/>
      <c r="S123" s="25" t="str">
        <f t="shared" si="5"/>
        <v xml:space="preserve">  </v>
      </c>
      <c r="T123" s="25" t="str">
        <f t="shared" si="6"/>
        <v xml:space="preserve"> </v>
      </c>
      <c r="U123" s="25" t="str">
        <f t="shared" si="7"/>
        <v xml:space="preserve"> ()</v>
      </c>
    </row>
    <row r="124" spans="1:21" x14ac:dyDescent="0.15">
      <c r="A124" s="25">
        <f t="shared" si="4"/>
        <v>0</v>
      </c>
      <c r="E124" s="37"/>
      <c r="F124" s="34"/>
      <c r="G124" s="34"/>
      <c r="H124" s="35"/>
      <c r="I124" s="35"/>
      <c r="J124" s="34"/>
      <c r="K124" s="34"/>
      <c r="L124" s="35"/>
      <c r="M124" s="34"/>
      <c r="N124" s="35"/>
      <c r="O124" s="35"/>
      <c r="P124" s="35"/>
      <c r="Q124" s="36"/>
      <c r="S124" s="25" t="str">
        <f t="shared" si="5"/>
        <v xml:space="preserve">  </v>
      </c>
      <c r="T124" s="25" t="str">
        <f t="shared" si="6"/>
        <v xml:space="preserve"> </v>
      </c>
      <c r="U124" s="25" t="str">
        <f t="shared" si="7"/>
        <v xml:space="preserve"> ()</v>
      </c>
    </row>
    <row r="125" spans="1:21" x14ac:dyDescent="0.15">
      <c r="A125" s="25">
        <f t="shared" si="4"/>
        <v>0</v>
      </c>
      <c r="E125" s="37"/>
      <c r="F125" s="34"/>
      <c r="G125" s="34"/>
      <c r="H125" s="35"/>
      <c r="I125" s="35"/>
      <c r="J125" s="34"/>
      <c r="K125" s="34"/>
      <c r="L125" s="35"/>
      <c r="M125" s="34"/>
      <c r="N125" s="35"/>
      <c r="O125" s="35"/>
      <c r="P125" s="35"/>
      <c r="Q125" s="36"/>
      <c r="S125" s="25" t="str">
        <f t="shared" si="5"/>
        <v xml:space="preserve">  </v>
      </c>
      <c r="T125" s="25" t="str">
        <f t="shared" si="6"/>
        <v xml:space="preserve"> </v>
      </c>
      <c r="U125" s="25" t="str">
        <f t="shared" si="7"/>
        <v xml:space="preserve"> ()</v>
      </c>
    </row>
    <row r="126" spans="1:21" x14ac:dyDescent="0.15">
      <c r="A126" s="25">
        <f t="shared" si="4"/>
        <v>0</v>
      </c>
      <c r="E126" s="37"/>
      <c r="F126" s="34"/>
      <c r="G126" s="34"/>
      <c r="H126" s="35"/>
      <c r="I126" s="35"/>
      <c r="J126" s="34"/>
      <c r="K126" s="34"/>
      <c r="L126" s="35"/>
      <c r="M126" s="34"/>
      <c r="N126" s="35"/>
      <c r="O126" s="35"/>
      <c r="P126" s="35"/>
      <c r="Q126" s="36"/>
      <c r="S126" s="25" t="str">
        <f t="shared" si="5"/>
        <v xml:space="preserve">  </v>
      </c>
      <c r="T126" s="25" t="str">
        <f t="shared" si="6"/>
        <v xml:space="preserve"> </v>
      </c>
      <c r="U126" s="25" t="str">
        <f t="shared" si="7"/>
        <v xml:space="preserve"> ()</v>
      </c>
    </row>
    <row r="127" spans="1:21" x14ac:dyDescent="0.15">
      <c r="A127" s="25">
        <f t="shared" si="4"/>
        <v>0</v>
      </c>
      <c r="E127" s="37"/>
      <c r="F127" s="34"/>
      <c r="G127" s="34"/>
      <c r="H127" s="35"/>
      <c r="I127" s="35"/>
      <c r="J127" s="34"/>
      <c r="K127" s="34"/>
      <c r="L127" s="35"/>
      <c r="M127" s="34"/>
      <c r="N127" s="35"/>
      <c r="O127" s="35"/>
      <c r="P127" s="35"/>
      <c r="Q127" s="36"/>
      <c r="S127" s="25" t="str">
        <f t="shared" si="5"/>
        <v xml:space="preserve">  </v>
      </c>
      <c r="T127" s="25" t="str">
        <f t="shared" si="6"/>
        <v xml:space="preserve"> </v>
      </c>
      <c r="U127" s="25" t="str">
        <f t="shared" si="7"/>
        <v xml:space="preserve"> ()</v>
      </c>
    </row>
    <row r="128" spans="1:21" x14ac:dyDescent="0.15">
      <c r="A128" s="25">
        <f t="shared" si="4"/>
        <v>0</v>
      </c>
      <c r="E128" s="37"/>
      <c r="F128" s="34"/>
      <c r="G128" s="34"/>
      <c r="H128" s="35"/>
      <c r="I128" s="35"/>
      <c r="J128" s="34"/>
      <c r="K128" s="34"/>
      <c r="L128" s="35"/>
      <c r="M128" s="34"/>
      <c r="N128" s="35"/>
      <c r="O128" s="35"/>
      <c r="P128" s="35"/>
      <c r="Q128" s="36"/>
      <c r="S128" s="25" t="str">
        <f t="shared" si="5"/>
        <v xml:space="preserve">  </v>
      </c>
      <c r="T128" s="25" t="str">
        <f t="shared" si="6"/>
        <v xml:space="preserve"> </v>
      </c>
      <c r="U128" s="25" t="str">
        <f t="shared" si="7"/>
        <v xml:space="preserve"> ()</v>
      </c>
    </row>
    <row r="129" spans="1:21" x14ac:dyDescent="0.15">
      <c r="A129" s="25">
        <f t="shared" si="4"/>
        <v>0</v>
      </c>
      <c r="E129" s="37"/>
      <c r="F129" s="34"/>
      <c r="G129" s="34"/>
      <c r="H129" s="35"/>
      <c r="I129" s="35"/>
      <c r="J129" s="34"/>
      <c r="K129" s="34"/>
      <c r="L129" s="35"/>
      <c r="M129" s="34"/>
      <c r="N129" s="35"/>
      <c r="O129" s="35"/>
      <c r="P129" s="35"/>
      <c r="Q129" s="36"/>
      <c r="S129" s="25" t="str">
        <f t="shared" si="5"/>
        <v xml:space="preserve">  </v>
      </c>
      <c r="T129" s="25" t="str">
        <f t="shared" si="6"/>
        <v xml:space="preserve"> </v>
      </c>
      <c r="U129" s="25" t="str">
        <f t="shared" si="7"/>
        <v xml:space="preserve"> ()</v>
      </c>
    </row>
    <row r="130" spans="1:21" x14ac:dyDescent="0.15">
      <c r="A130" s="25">
        <f t="shared" si="4"/>
        <v>0</v>
      </c>
      <c r="E130" s="37"/>
      <c r="F130" s="34"/>
      <c r="G130" s="34"/>
      <c r="H130" s="35"/>
      <c r="I130" s="35"/>
      <c r="J130" s="34"/>
      <c r="K130" s="34"/>
      <c r="L130" s="35"/>
      <c r="M130" s="34"/>
      <c r="N130" s="35"/>
      <c r="O130" s="35"/>
      <c r="P130" s="35"/>
      <c r="Q130" s="36"/>
      <c r="S130" s="25" t="str">
        <f t="shared" si="5"/>
        <v xml:space="preserve">  </v>
      </c>
      <c r="T130" s="25" t="str">
        <f t="shared" si="6"/>
        <v xml:space="preserve"> </v>
      </c>
      <c r="U130" s="25" t="str">
        <f t="shared" si="7"/>
        <v xml:space="preserve"> ()</v>
      </c>
    </row>
    <row r="131" spans="1:21" x14ac:dyDescent="0.15">
      <c r="A131" s="25">
        <f t="shared" si="4"/>
        <v>0</v>
      </c>
      <c r="E131" s="37"/>
      <c r="F131" s="34"/>
      <c r="G131" s="34"/>
      <c r="H131" s="35"/>
      <c r="I131" s="35"/>
      <c r="J131" s="34"/>
      <c r="K131" s="34"/>
      <c r="L131" s="35"/>
      <c r="M131" s="34"/>
      <c r="N131" s="35"/>
      <c r="O131" s="35"/>
      <c r="P131" s="35"/>
      <c r="Q131" s="36"/>
      <c r="S131" s="25" t="str">
        <f t="shared" si="5"/>
        <v xml:space="preserve">  </v>
      </c>
      <c r="T131" s="25" t="str">
        <f t="shared" si="6"/>
        <v xml:space="preserve"> </v>
      </c>
      <c r="U131" s="25" t="str">
        <f t="shared" si="7"/>
        <v xml:space="preserve"> ()</v>
      </c>
    </row>
    <row r="132" spans="1:21" x14ac:dyDescent="0.15">
      <c r="A132" s="25">
        <f t="shared" si="4"/>
        <v>0</v>
      </c>
      <c r="E132" s="37"/>
      <c r="F132" s="34"/>
      <c r="G132" s="34"/>
      <c r="H132" s="35"/>
      <c r="I132" s="35"/>
      <c r="J132" s="34"/>
      <c r="K132" s="34"/>
      <c r="L132" s="35"/>
      <c r="M132" s="34"/>
      <c r="N132" s="35"/>
      <c r="O132" s="35"/>
      <c r="P132" s="35"/>
      <c r="Q132" s="36"/>
      <c r="S132" s="25" t="str">
        <f t="shared" si="5"/>
        <v xml:space="preserve">  </v>
      </c>
      <c r="T132" s="25" t="str">
        <f t="shared" si="6"/>
        <v xml:space="preserve"> </v>
      </c>
      <c r="U132" s="25" t="str">
        <f t="shared" si="7"/>
        <v xml:space="preserve"> ()</v>
      </c>
    </row>
    <row r="133" spans="1:21" x14ac:dyDescent="0.15">
      <c r="A133" s="25">
        <f t="shared" ref="A133:A196" si="8">VALUE(IF(E133="",0,A132+1))</f>
        <v>0</v>
      </c>
      <c r="E133" s="37"/>
      <c r="F133" s="34"/>
      <c r="G133" s="34"/>
      <c r="H133" s="35"/>
      <c r="I133" s="35"/>
      <c r="J133" s="34"/>
      <c r="K133" s="34"/>
      <c r="L133" s="35"/>
      <c r="M133" s="34"/>
      <c r="N133" s="35"/>
      <c r="O133" s="35"/>
      <c r="P133" s="35"/>
      <c r="Q133" s="36"/>
      <c r="S133" s="25" t="str">
        <f t="shared" ref="S133:S196" si="9">CONCATENATE(F133,"  ",G133)</f>
        <v xml:space="preserve">  </v>
      </c>
      <c r="T133" s="25" t="str">
        <f t="shared" ref="T133:T196" si="10">CONCATENATE(H133," ",I133)</f>
        <v xml:space="preserve"> </v>
      </c>
      <c r="U133" s="25" t="str">
        <f t="shared" ref="U133:U196" si="11">CONCATENATE(J133," ",K133,"(",RIGHTB(N133,2),")")</f>
        <v xml:space="preserve"> ()</v>
      </c>
    </row>
    <row r="134" spans="1:21" x14ac:dyDescent="0.15">
      <c r="A134" s="25">
        <f t="shared" si="8"/>
        <v>0</v>
      </c>
      <c r="E134" s="37"/>
      <c r="F134" s="34"/>
      <c r="G134" s="34"/>
      <c r="H134" s="35"/>
      <c r="I134" s="35"/>
      <c r="J134" s="34"/>
      <c r="K134" s="34"/>
      <c r="L134" s="35"/>
      <c r="M134" s="34"/>
      <c r="N134" s="35"/>
      <c r="O134" s="35"/>
      <c r="P134" s="35"/>
      <c r="Q134" s="36"/>
      <c r="S134" s="25" t="str">
        <f t="shared" si="9"/>
        <v xml:space="preserve">  </v>
      </c>
      <c r="T134" s="25" t="str">
        <f t="shared" si="10"/>
        <v xml:space="preserve"> </v>
      </c>
      <c r="U134" s="25" t="str">
        <f t="shared" si="11"/>
        <v xml:space="preserve"> ()</v>
      </c>
    </row>
    <row r="135" spans="1:21" x14ac:dyDescent="0.15">
      <c r="A135" s="25">
        <f t="shared" si="8"/>
        <v>0</v>
      </c>
      <c r="E135" s="37"/>
      <c r="F135" s="34"/>
      <c r="G135" s="34"/>
      <c r="H135" s="35"/>
      <c r="I135" s="35"/>
      <c r="J135" s="34"/>
      <c r="K135" s="34"/>
      <c r="L135" s="35"/>
      <c r="M135" s="34"/>
      <c r="N135" s="35"/>
      <c r="O135" s="35"/>
      <c r="P135" s="35"/>
      <c r="Q135" s="36"/>
      <c r="S135" s="25" t="str">
        <f t="shared" si="9"/>
        <v xml:space="preserve">  </v>
      </c>
      <c r="T135" s="25" t="str">
        <f t="shared" si="10"/>
        <v xml:space="preserve"> </v>
      </c>
      <c r="U135" s="25" t="str">
        <f t="shared" si="11"/>
        <v xml:space="preserve"> ()</v>
      </c>
    </row>
    <row r="136" spans="1:21" x14ac:dyDescent="0.15">
      <c r="A136" s="25">
        <f t="shared" si="8"/>
        <v>0</v>
      </c>
      <c r="E136" s="37"/>
      <c r="F136" s="34"/>
      <c r="G136" s="34"/>
      <c r="H136" s="35"/>
      <c r="I136" s="35"/>
      <c r="J136" s="34"/>
      <c r="K136" s="34"/>
      <c r="L136" s="35"/>
      <c r="M136" s="34"/>
      <c r="N136" s="35"/>
      <c r="O136" s="35"/>
      <c r="P136" s="35"/>
      <c r="Q136" s="36"/>
      <c r="S136" s="25" t="str">
        <f t="shared" si="9"/>
        <v xml:space="preserve">  </v>
      </c>
      <c r="T136" s="25" t="str">
        <f t="shared" si="10"/>
        <v xml:space="preserve"> </v>
      </c>
      <c r="U136" s="25" t="str">
        <f t="shared" si="11"/>
        <v xml:space="preserve"> ()</v>
      </c>
    </row>
    <row r="137" spans="1:21" x14ac:dyDescent="0.15">
      <c r="A137" s="25">
        <f t="shared" si="8"/>
        <v>0</v>
      </c>
      <c r="E137" s="37"/>
      <c r="F137" s="34"/>
      <c r="G137" s="34"/>
      <c r="H137" s="35"/>
      <c r="I137" s="35"/>
      <c r="J137" s="34"/>
      <c r="K137" s="34"/>
      <c r="L137" s="35"/>
      <c r="M137" s="34"/>
      <c r="N137" s="35"/>
      <c r="O137" s="35"/>
      <c r="P137" s="35"/>
      <c r="Q137" s="36"/>
      <c r="S137" s="25" t="str">
        <f t="shared" si="9"/>
        <v xml:space="preserve">  </v>
      </c>
      <c r="T137" s="25" t="str">
        <f t="shared" si="10"/>
        <v xml:space="preserve"> </v>
      </c>
      <c r="U137" s="25" t="str">
        <f t="shared" si="11"/>
        <v xml:space="preserve"> ()</v>
      </c>
    </row>
    <row r="138" spans="1:21" x14ac:dyDescent="0.15">
      <c r="A138" s="25">
        <f t="shared" si="8"/>
        <v>0</v>
      </c>
      <c r="E138" s="37"/>
      <c r="F138" s="34"/>
      <c r="G138" s="34"/>
      <c r="H138" s="35"/>
      <c r="I138" s="35"/>
      <c r="J138" s="34"/>
      <c r="K138" s="34"/>
      <c r="L138" s="35"/>
      <c r="M138" s="34"/>
      <c r="N138" s="35"/>
      <c r="O138" s="35"/>
      <c r="P138" s="35"/>
      <c r="Q138" s="36"/>
      <c r="S138" s="25" t="str">
        <f t="shared" si="9"/>
        <v xml:space="preserve">  </v>
      </c>
      <c r="T138" s="25" t="str">
        <f t="shared" si="10"/>
        <v xml:space="preserve"> </v>
      </c>
      <c r="U138" s="25" t="str">
        <f t="shared" si="11"/>
        <v xml:space="preserve"> ()</v>
      </c>
    </row>
    <row r="139" spans="1:21" x14ac:dyDescent="0.15">
      <c r="A139" s="25">
        <f t="shared" si="8"/>
        <v>0</v>
      </c>
      <c r="E139" s="37"/>
      <c r="F139" s="34"/>
      <c r="G139" s="34"/>
      <c r="H139" s="35"/>
      <c r="I139" s="35"/>
      <c r="J139" s="34"/>
      <c r="K139" s="34"/>
      <c r="L139" s="35"/>
      <c r="M139" s="34"/>
      <c r="N139" s="35"/>
      <c r="O139" s="35"/>
      <c r="P139" s="35"/>
      <c r="Q139" s="36"/>
      <c r="S139" s="25" t="str">
        <f t="shared" si="9"/>
        <v xml:space="preserve">  </v>
      </c>
      <c r="T139" s="25" t="str">
        <f t="shared" si="10"/>
        <v xml:space="preserve"> </v>
      </c>
      <c r="U139" s="25" t="str">
        <f t="shared" si="11"/>
        <v xml:space="preserve"> ()</v>
      </c>
    </row>
    <row r="140" spans="1:21" x14ac:dyDescent="0.15">
      <c r="A140" s="25">
        <f t="shared" si="8"/>
        <v>0</v>
      </c>
      <c r="E140" s="37"/>
      <c r="F140" s="34"/>
      <c r="G140" s="34"/>
      <c r="H140" s="35"/>
      <c r="I140" s="35"/>
      <c r="J140" s="34"/>
      <c r="K140" s="34"/>
      <c r="L140" s="35"/>
      <c r="M140" s="34"/>
      <c r="N140" s="35"/>
      <c r="O140" s="35"/>
      <c r="P140" s="35"/>
      <c r="Q140" s="36"/>
      <c r="S140" s="25" t="str">
        <f t="shared" si="9"/>
        <v xml:space="preserve">  </v>
      </c>
      <c r="T140" s="25" t="str">
        <f t="shared" si="10"/>
        <v xml:space="preserve"> </v>
      </c>
      <c r="U140" s="25" t="str">
        <f t="shared" si="11"/>
        <v xml:space="preserve"> ()</v>
      </c>
    </row>
    <row r="141" spans="1:21" x14ac:dyDescent="0.15">
      <c r="A141" s="25">
        <f t="shared" si="8"/>
        <v>0</v>
      </c>
      <c r="E141" s="37"/>
      <c r="F141" s="34"/>
      <c r="G141" s="34"/>
      <c r="H141" s="35"/>
      <c r="I141" s="35"/>
      <c r="J141" s="34"/>
      <c r="K141" s="34"/>
      <c r="L141" s="35"/>
      <c r="M141" s="34"/>
      <c r="N141" s="35"/>
      <c r="O141" s="35"/>
      <c r="P141" s="35"/>
      <c r="Q141" s="36"/>
      <c r="S141" s="25" t="str">
        <f t="shared" si="9"/>
        <v xml:space="preserve">  </v>
      </c>
      <c r="T141" s="25" t="str">
        <f t="shared" si="10"/>
        <v xml:space="preserve"> </v>
      </c>
      <c r="U141" s="25" t="str">
        <f t="shared" si="11"/>
        <v xml:space="preserve"> ()</v>
      </c>
    </row>
    <row r="142" spans="1:21" x14ac:dyDescent="0.15">
      <c r="A142" s="25">
        <f t="shared" si="8"/>
        <v>0</v>
      </c>
      <c r="E142" s="37"/>
      <c r="F142" s="34"/>
      <c r="G142" s="34"/>
      <c r="H142" s="35"/>
      <c r="I142" s="35"/>
      <c r="J142" s="34"/>
      <c r="K142" s="34"/>
      <c r="L142" s="35"/>
      <c r="M142" s="34"/>
      <c r="N142" s="35"/>
      <c r="O142" s="35"/>
      <c r="P142" s="35"/>
      <c r="Q142" s="36"/>
      <c r="S142" s="25" t="str">
        <f t="shared" si="9"/>
        <v xml:space="preserve">  </v>
      </c>
      <c r="T142" s="25" t="str">
        <f t="shared" si="10"/>
        <v xml:space="preserve"> </v>
      </c>
      <c r="U142" s="25" t="str">
        <f t="shared" si="11"/>
        <v xml:space="preserve"> ()</v>
      </c>
    </row>
    <row r="143" spans="1:21" x14ac:dyDescent="0.15">
      <c r="A143" s="25">
        <f t="shared" si="8"/>
        <v>0</v>
      </c>
      <c r="E143" s="37"/>
      <c r="F143" s="34"/>
      <c r="G143" s="34"/>
      <c r="H143" s="35"/>
      <c r="I143" s="35"/>
      <c r="J143" s="34"/>
      <c r="K143" s="34"/>
      <c r="L143" s="35"/>
      <c r="M143" s="34"/>
      <c r="N143" s="35"/>
      <c r="O143" s="35"/>
      <c r="P143" s="35"/>
      <c r="Q143" s="36"/>
      <c r="S143" s="25" t="str">
        <f t="shared" si="9"/>
        <v xml:space="preserve">  </v>
      </c>
      <c r="T143" s="25" t="str">
        <f t="shared" si="10"/>
        <v xml:space="preserve"> </v>
      </c>
      <c r="U143" s="25" t="str">
        <f t="shared" si="11"/>
        <v xml:space="preserve"> ()</v>
      </c>
    </row>
    <row r="144" spans="1:21" x14ac:dyDescent="0.15">
      <c r="A144" s="25">
        <f t="shared" si="8"/>
        <v>0</v>
      </c>
      <c r="E144" s="37"/>
      <c r="F144" s="34"/>
      <c r="G144" s="34"/>
      <c r="H144" s="35"/>
      <c r="I144" s="35"/>
      <c r="J144" s="34"/>
      <c r="K144" s="34"/>
      <c r="L144" s="35"/>
      <c r="M144" s="34"/>
      <c r="N144" s="35"/>
      <c r="O144" s="35"/>
      <c r="P144" s="35"/>
      <c r="Q144" s="36"/>
      <c r="S144" s="25" t="str">
        <f t="shared" si="9"/>
        <v xml:space="preserve">  </v>
      </c>
      <c r="T144" s="25" t="str">
        <f t="shared" si="10"/>
        <v xml:space="preserve"> </v>
      </c>
      <c r="U144" s="25" t="str">
        <f t="shared" si="11"/>
        <v xml:space="preserve"> ()</v>
      </c>
    </row>
    <row r="145" spans="1:21" x14ac:dyDescent="0.15">
      <c r="A145" s="25">
        <f t="shared" si="8"/>
        <v>0</v>
      </c>
      <c r="E145" s="37"/>
      <c r="F145" s="34"/>
      <c r="G145" s="34"/>
      <c r="H145" s="35"/>
      <c r="I145" s="35"/>
      <c r="J145" s="34"/>
      <c r="K145" s="34"/>
      <c r="L145" s="35"/>
      <c r="M145" s="34"/>
      <c r="N145" s="35"/>
      <c r="O145" s="35"/>
      <c r="P145" s="35"/>
      <c r="Q145" s="36"/>
      <c r="S145" s="25" t="str">
        <f t="shared" si="9"/>
        <v xml:space="preserve">  </v>
      </c>
      <c r="T145" s="25" t="str">
        <f t="shared" si="10"/>
        <v xml:space="preserve"> </v>
      </c>
      <c r="U145" s="25" t="str">
        <f t="shared" si="11"/>
        <v xml:space="preserve"> ()</v>
      </c>
    </row>
    <row r="146" spans="1:21" x14ac:dyDescent="0.15">
      <c r="A146" s="25">
        <f t="shared" si="8"/>
        <v>0</v>
      </c>
      <c r="E146" s="37"/>
      <c r="F146" s="34"/>
      <c r="G146" s="34"/>
      <c r="H146" s="35"/>
      <c r="I146" s="35"/>
      <c r="J146" s="34"/>
      <c r="K146" s="34"/>
      <c r="L146" s="35"/>
      <c r="M146" s="34"/>
      <c r="N146" s="35"/>
      <c r="O146" s="35"/>
      <c r="P146" s="35"/>
      <c r="Q146" s="36"/>
      <c r="S146" s="25" t="str">
        <f t="shared" si="9"/>
        <v xml:space="preserve">  </v>
      </c>
      <c r="T146" s="25" t="str">
        <f t="shared" si="10"/>
        <v xml:space="preserve"> </v>
      </c>
      <c r="U146" s="25" t="str">
        <f t="shared" si="11"/>
        <v xml:space="preserve"> ()</v>
      </c>
    </row>
    <row r="147" spans="1:21" x14ac:dyDescent="0.15">
      <c r="A147" s="25">
        <f t="shared" si="8"/>
        <v>0</v>
      </c>
      <c r="E147" s="37"/>
      <c r="F147" s="34"/>
      <c r="G147" s="34"/>
      <c r="H147" s="35"/>
      <c r="I147" s="35"/>
      <c r="J147" s="34"/>
      <c r="K147" s="34"/>
      <c r="L147" s="35"/>
      <c r="M147" s="34"/>
      <c r="N147" s="35"/>
      <c r="O147" s="35"/>
      <c r="P147" s="35"/>
      <c r="Q147" s="36"/>
      <c r="S147" s="25" t="str">
        <f t="shared" si="9"/>
        <v xml:space="preserve">  </v>
      </c>
      <c r="T147" s="25" t="str">
        <f t="shared" si="10"/>
        <v xml:space="preserve"> </v>
      </c>
      <c r="U147" s="25" t="str">
        <f t="shared" si="11"/>
        <v xml:space="preserve"> ()</v>
      </c>
    </row>
    <row r="148" spans="1:21" x14ac:dyDescent="0.15">
      <c r="A148" s="25">
        <f t="shared" si="8"/>
        <v>0</v>
      </c>
      <c r="E148" s="37"/>
      <c r="F148" s="34"/>
      <c r="G148" s="34"/>
      <c r="H148" s="35"/>
      <c r="I148" s="35"/>
      <c r="J148" s="34"/>
      <c r="K148" s="34"/>
      <c r="L148" s="35"/>
      <c r="M148" s="34"/>
      <c r="N148" s="35"/>
      <c r="O148" s="35"/>
      <c r="P148" s="35"/>
      <c r="Q148" s="36"/>
      <c r="S148" s="25" t="str">
        <f t="shared" si="9"/>
        <v xml:space="preserve">  </v>
      </c>
      <c r="T148" s="25" t="str">
        <f t="shared" si="10"/>
        <v xml:space="preserve"> </v>
      </c>
      <c r="U148" s="25" t="str">
        <f t="shared" si="11"/>
        <v xml:space="preserve"> ()</v>
      </c>
    </row>
    <row r="149" spans="1:21" x14ac:dyDescent="0.15">
      <c r="A149" s="25">
        <f t="shared" si="8"/>
        <v>0</v>
      </c>
      <c r="E149" s="37"/>
      <c r="F149" s="34"/>
      <c r="G149" s="34"/>
      <c r="H149" s="35"/>
      <c r="I149" s="35"/>
      <c r="J149" s="34"/>
      <c r="K149" s="34"/>
      <c r="L149" s="35"/>
      <c r="M149" s="34"/>
      <c r="N149" s="35"/>
      <c r="O149" s="35"/>
      <c r="P149" s="35"/>
      <c r="Q149" s="36"/>
      <c r="S149" s="25" t="str">
        <f t="shared" si="9"/>
        <v xml:space="preserve">  </v>
      </c>
      <c r="T149" s="25" t="str">
        <f t="shared" si="10"/>
        <v xml:space="preserve"> </v>
      </c>
      <c r="U149" s="25" t="str">
        <f t="shared" si="11"/>
        <v xml:space="preserve"> ()</v>
      </c>
    </row>
    <row r="150" spans="1:21" x14ac:dyDescent="0.15">
      <c r="A150" s="25">
        <f t="shared" si="8"/>
        <v>0</v>
      </c>
      <c r="E150" s="37"/>
      <c r="F150" s="34"/>
      <c r="G150" s="34"/>
      <c r="H150" s="35"/>
      <c r="I150" s="35"/>
      <c r="J150" s="34"/>
      <c r="K150" s="34"/>
      <c r="L150" s="35"/>
      <c r="M150" s="34"/>
      <c r="N150" s="35"/>
      <c r="O150" s="35"/>
      <c r="P150" s="35"/>
      <c r="Q150" s="36"/>
      <c r="S150" s="25" t="str">
        <f t="shared" si="9"/>
        <v xml:space="preserve">  </v>
      </c>
      <c r="T150" s="25" t="str">
        <f t="shared" si="10"/>
        <v xml:space="preserve"> </v>
      </c>
      <c r="U150" s="25" t="str">
        <f t="shared" si="11"/>
        <v xml:space="preserve"> ()</v>
      </c>
    </row>
    <row r="151" spans="1:21" x14ac:dyDescent="0.15">
      <c r="A151" s="25">
        <f t="shared" si="8"/>
        <v>0</v>
      </c>
      <c r="E151" s="37"/>
      <c r="F151" s="34"/>
      <c r="G151" s="34"/>
      <c r="H151" s="35"/>
      <c r="I151" s="35"/>
      <c r="J151" s="34"/>
      <c r="K151" s="34"/>
      <c r="L151" s="35"/>
      <c r="M151" s="34"/>
      <c r="N151" s="35"/>
      <c r="O151" s="35"/>
      <c r="P151" s="35"/>
      <c r="Q151" s="36"/>
      <c r="S151" s="25" t="str">
        <f t="shared" si="9"/>
        <v xml:space="preserve">  </v>
      </c>
      <c r="T151" s="25" t="str">
        <f t="shared" si="10"/>
        <v xml:space="preserve"> </v>
      </c>
      <c r="U151" s="25" t="str">
        <f t="shared" si="11"/>
        <v xml:space="preserve"> ()</v>
      </c>
    </row>
    <row r="152" spans="1:21" x14ac:dyDescent="0.15">
      <c r="A152" s="25">
        <f t="shared" si="8"/>
        <v>0</v>
      </c>
      <c r="E152" s="37"/>
      <c r="F152" s="34"/>
      <c r="G152" s="34"/>
      <c r="H152" s="35"/>
      <c r="I152" s="35"/>
      <c r="J152" s="34"/>
      <c r="K152" s="34"/>
      <c r="L152" s="35"/>
      <c r="M152" s="34"/>
      <c r="N152" s="35"/>
      <c r="O152" s="35"/>
      <c r="P152" s="35"/>
      <c r="Q152" s="36"/>
      <c r="S152" s="25" t="str">
        <f t="shared" si="9"/>
        <v xml:space="preserve">  </v>
      </c>
      <c r="T152" s="25" t="str">
        <f t="shared" si="10"/>
        <v xml:space="preserve"> </v>
      </c>
      <c r="U152" s="25" t="str">
        <f t="shared" si="11"/>
        <v xml:space="preserve"> ()</v>
      </c>
    </row>
    <row r="153" spans="1:21" x14ac:dyDescent="0.15">
      <c r="A153" s="25">
        <f t="shared" si="8"/>
        <v>0</v>
      </c>
      <c r="E153" s="37"/>
      <c r="F153" s="34"/>
      <c r="G153" s="34"/>
      <c r="H153" s="35"/>
      <c r="I153" s="35"/>
      <c r="J153" s="34"/>
      <c r="K153" s="34"/>
      <c r="L153" s="35"/>
      <c r="M153" s="34"/>
      <c r="N153" s="35"/>
      <c r="O153" s="35"/>
      <c r="P153" s="35"/>
      <c r="Q153" s="36"/>
      <c r="S153" s="25" t="str">
        <f t="shared" si="9"/>
        <v xml:space="preserve">  </v>
      </c>
      <c r="T153" s="25" t="str">
        <f t="shared" si="10"/>
        <v xml:space="preserve"> </v>
      </c>
      <c r="U153" s="25" t="str">
        <f t="shared" si="11"/>
        <v xml:space="preserve"> ()</v>
      </c>
    </row>
    <row r="154" spans="1:21" x14ac:dyDescent="0.15">
      <c r="A154" s="25">
        <f t="shared" si="8"/>
        <v>0</v>
      </c>
      <c r="E154" s="37"/>
      <c r="F154" s="34"/>
      <c r="G154" s="34"/>
      <c r="H154" s="35"/>
      <c r="I154" s="35"/>
      <c r="J154" s="34"/>
      <c r="K154" s="34"/>
      <c r="L154" s="35"/>
      <c r="M154" s="34"/>
      <c r="N154" s="35"/>
      <c r="O154" s="35"/>
      <c r="P154" s="35"/>
      <c r="Q154" s="36"/>
      <c r="S154" s="25" t="str">
        <f t="shared" si="9"/>
        <v xml:space="preserve">  </v>
      </c>
      <c r="T154" s="25" t="str">
        <f t="shared" si="10"/>
        <v xml:space="preserve"> </v>
      </c>
      <c r="U154" s="25" t="str">
        <f t="shared" si="11"/>
        <v xml:space="preserve"> ()</v>
      </c>
    </row>
    <row r="155" spans="1:21" x14ac:dyDescent="0.15">
      <c r="A155" s="25">
        <f t="shared" si="8"/>
        <v>0</v>
      </c>
      <c r="E155" s="37"/>
      <c r="F155" s="34"/>
      <c r="G155" s="34"/>
      <c r="H155" s="35"/>
      <c r="I155" s="35"/>
      <c r="J155" s="34"/>
      <c r="K155" s="34"/>
      <c r="L155" s="35"/>
      <c r="M155" s="34"/>
      <c r="N155" s="35"/>
      <c r="O155" s="35"/>
      <c r="P155" s="35"/>
      <c r="Q155" s="36"/>
      <c r="S155" s="25" t="str">
        <f t="shared" si="9"/>
        <v xml:space="preserve">  </v>
      </c>
      <c r="T155" s="25" t="str">
        <f t="shared" si="10"/>
        <v xml:space="preserve"> </v>
      </c>
      <c r="U155" s="25" t="str">
        <f t="shared" si="11"/>
        <v xml:space="preserve"> ()</v>
      </c>
    </row>
    <row r="156" spans="1:21" x14ac:dyDescent="0.15">
      <c r="A156" s="25">
        <f t="shared" si="8"/>
        <v>0</v>
      </c>
      <c r="E156" s="37"/>
      <c r="F156" s="34"/>
      <c r="G156" s="34"/>
      <c r="H156" s="35"/>
      <c r="I156" s="35"/>
      <c r="J156" s="34"/>
      <c r="K156" s="34"/>
      <c r="L156" s="35"/>
      <c r="M156" s="34"/>
      <c r="N156" s="35"/>
      <c r="O156" s="35"/>
      <c r="P156" s="35"/>
      <c r="Q156" s="36"/>
      <c r="S156" s="25" t="str">
        <f t="shared" si="9"/>
        <v xml:space="preserve">  </v>
      </c>
      <c r="T156" s="25" t="str">
        <f t="shared" si="10"/>
        <v xml:space="preserve"> </v>
      </c>
      <c r="U156" s="25" t="str">
        <f t="shared" si="11"/>
        <v xml:space="preserve"> ()</v>
      </c>
    </row>
    <row r="157" spans="1:21" x14ac:dyDescent="0.15">
      <c r="A157" s="25">
        <f t="shared" si="8"/>
        <v>0</v>
      </c>
      <c r="E157" s="37"/>
      <c r="F157" s="34"/>
      <c r="G157" s="34"/>
      <c r="H157" s="35"/>
      <c r="I157" s="35"/>
      <c r="J157" s="34"/>
      <c r="K157" s="34"/>
      <c r="L157" s="35"/>
      <c r="M157" s="34"/>
      <c r="N157" s="35"/>
      <c r="O157" s="35"/>
      <c r="P157" s="35"/>
      <c r="Q157" s="36"/>
      <c r="S157" s="25" t="str">
        <f t="shared" si="9"/>
        <v xml:space="preserve">  </v>
      </c>
      <c r="T157" s="25" t="str">
        <f t="shared" si="10"/>
        <v xml:space="preserve"> </v>
      </c>
      <c r="U157" s="25" t="str">
        <f t="shared" si="11"/>
        <v xml:space="preserve"> ()</v>
      </c>
    </row>
    <row r="158" spans="1:21" x14ac:dyDescent="0.15">
      <c r="A158" s="25">
        <f t="shared" si="8"/>
        <v>0</v>
      </c>
      <c r="E158" s="37"/>
      <c r="F158" s="34"/>
      <c r="G158" s="34"/>
      <c r="H158" s="35"/>
      <c r="I158" s="35"/>
      <c r="J158" s="34"/>
      <c r="K158" s="34"/>
      <c r="L158" s="35"/>
      <c r="M158" s="34"/>
      <c r="N158" s="35"/>
      <c r="O158" s="35"/>
      <c r="P158" s="35"/>
      <c r="Q158" s="36"/>
      <c r="S158" s="25" t="str">
        <f t="shared" si="9"/>
        <v xml:space="preserve">  </v>
      </c>
      <c r="T158" s="25" t="str">
        <f t="shared" si="10"/>
        <v xml:space="preserve"> </v>
      </c>
      <c r="U158" s="25" t="str">
        <f t="shared" si="11"/>
        <v xml:space="preserve"> ()</v>
      </c>
    </row>
    <row r="159" spans="1:21" x14ac:dyDescent="0.15">
      <c r="A159" s="25">
        <f t="shared" si="8"/>
        <v>0</v>
      </c>
      <c r="E159" s="37"/>
      <c r="F159" s="34"/>
      <c r="G159" s="34"/>
      <c r="H159" s="35"/>
      <c r="I159" s="35"/>
      <c r="J159" s="34"/>
      <c r="K159" s="34"/>
      <c r="L159" s="35"/>
      <c r="M159" s="34"/>
      <c r="N159" s="35"/>
      <c r="O159" s="35"/>
      <c r="P159" s="35"/>
      <c r="Q159" s="36"/>
      <c r="S159" s="25" t="str">
        <f t="shared" si="9"/>
        <v xml:space="preserve">  </v>
      </c>
      <c r="T159" s="25" t="str">
        <f t="shared" si="10"/>
        <v xml:space="preserve"> </v>
      </c>
      <c r="U159" s="25" t="str">
        <f t="shared" si="11"/>
        <v xml:space="preserve"> ()</v>
      </c>
    </row>
    <row r="160" spans="1:21" x14ac:dyDescent="0.15">
      <c r="A160" s="25">
        <f t="shared" si="8"/>
        <v>0</v>
      </c>
      <c r="E160" s="37"/>
      <c r="F160" s="34"/>
      <c r="G160" s="34"/>
      <c r="H160" s="35"/>
      <c r="I160" s="35"/>
      <c r="J160" s="34"/>
      <c r="K160" s="34"/>
      <c r="L160" s="35"/>
      <c r="M160" s="34"/>
      <c r="N160" s="35"/>
      <c r="O160" s="35"/>
      <c r="P160" s="35"/>
      <c r="Q160" s="36"/>
      <c r="S160" s="25" t="str">
        <f t="shared" si="9"/>
        <v xml:space="preserve">  </v>
      </c>
      <c r="T160" s="25" t="str">
        <f t="shared" si="10"/>
        <v xml:space="preserve"> </v>
      </c>
      <c r="U160" s="25" t="str">
        <f t="shared" si="11"/>
        <v xml:space="preserve"> ()</v>
      </c>
    </row>
    <row r="161" spans="1:21" x14ac:dyDescent="0.15">
      <c r="A161" s="25">
        <f t="shared" si="8"/>
        <v>0</v>
      </c>
      <c r="E161" s="37"/>
      <c r="F161" s="34"/>
      <c r="G161" s="34"/>
      <c r="H161" s="35"/>
      <c r="I161" s="35"/>
      <c r="J161" s="34"/>
      <c r="K161" s="34"/>
      <c r="L161" s="35"/>
      <c r="M161" s="34"/>
      <c r="N161" s="35"/>
      <c r="O161" s="35"/>
      <c r="P161" s="35"/>
      <c r="Q161" s="36"/>
      <c r="S161" s="25" t="str">
        <f t="shared" si="9"/>
        <v xml:space="preserve">  </v>
      </c>
      <c r="T161" s="25" t="str">
        <f t="shared" si="10"/>
        <v xml:space="preserve"> </v>
      </c>
      <c r="U161" s="25" t="str">
        <f t="shared" si="11"/>
        <v xml:space="preserve"> ()</v>
      </c>
    </row>
    <row r="162" spans="1:21" x14ac:dyDescent="0.15">
      <c r="A162" s="25">
        <f t="shared" si="8"/>
        <v>0</v>
      </c>
      <c r="E162" s="37"/>
      <c r="F162" s="34"/>
      <c r="G162" s="34"/>
      <c r="H162" s="35"/>
      <c r="I162" s="35"/>
      <c r="J162" s="34"/>
      <c r="K162" s="34"/>
      <c r="L162" s="35"/>
      <c r="M162" s="34"/>
      <c r="N162" s="35"/>
      <c r="O162" s="35"/>
      <c r="P162" s="35"/>
      <c r="Q162" s="36"/>
      <c r="S162" s="25" t="str">
        <f t="shared" si="9"/>
        <v xml:space="preserve">  </v>
      </c>
      <c r="T162" s="25" t="str">
        <f t="shared" si="10"/>
        <v xml:space="preserve"> </v>
      </c>
      <c r="U162" s="25" t="str">
        <f t="shared" si="11"/>
        <v xml:space="preserve"> ()</v>
      </c>
    </row>
    <row r="163" spans="1:21" x14ac:dyDescent="0.15">
      <c r="A163" s="25">
        <f t="shared" si="8"/>
        <v>0</v>
      </c>
      <c r="E163" s="37"/>
      <c r="F163" s="34"/>
      <c r="G163" s="34"/>
      <c r="H163" s="35"/>
      <c r="I163" s="35"/>
      <c r="J163" s="34"/>
      <c r="K163" s="34"/>
      <c r="L163" s="35"/>
      <c r="M163" s="34"/>
      <c r="N163" s="35"/>
      <c r="O163" s="35"/>
      <c r="P163" s="35"/>
      <c r="Q163" s="36"/>
      <c r="S163" s="25" t="str">
        <f t="shared" si="9"/>
        <v xml:space="preserve">  </v>
      </c>
      <c r="T163" s="25" t="str">
        <f t="shared" si="10"/>
        <v xml:space="preserve"> </v>
      </c>
      <c r="U163" s="25" t="str">
        <f t="shared" si="11"/>
        <v xml:space="preserve"> ()</v>
      </c>
    </row>
    <row r="164" spans="1:21" x14ac:dyDescent="0.15">
      <c r="A164" s="25">
        <f t="shared" si="8"/>
        <v>0</v>
      </c>
      <c r="E164" s="37"/>
      <c r="F164" s="34"/>
      <c r="G164" s="34"/>
      <c r="H164" s="35"/>
      <c r="I164" s="35"/>
      <c r="J164" s="34"/>
      <c r="K164" s="34"/>
      <c r="L164" s="35"/>
      <c r="M164" s="34"/>
      <c r="N164" s="35"/>
      <c r="O164" s="35"/>
      <c r="P164" s="35"/>
      <c r="Q164" s="36"/>
      <c r="S164" s="25" t="str">
        <f t="shared" si="9"/>
        <v xml:space="preserve">  </v>
      </c>
      <c r="T164" s="25" t="str">
        <f t="shared" si="10"/>
        <v xml:space="preserve"> </v>
      </c>
      <c r="U164" s="25" t="str">
        <f t="shared" si="11"/>
        <v xml:space="preserve"> ()</v>
      </c>
    </row>
    <row r="165" spans="1:21" x14ac:dyDescent="0.15">
      <c r="A165" s="25">
        <f t="shared" si="8"/>
        <v>0</v>
      </c>
      <c r="E165" s="37"/>
      <c r="F165" s="34"/>
      <c r="G165" s="34"/>
      <c r="H165" s="35"/>
      <c r="I165" s="35"/>
      <c r="J165" s="34"/>
      <c r="K165" s="34"/>
      <c r="L165" s="35"/>
      <c r="M165" s="34"/>
      <c r="N165" s="35"/>
      <c r="O165" s="35"/>
      <c r="P165" s="35"/>
      <c r="Q165" s="36"/>
      <c r="S165" s="25" t="str">
        <f t="shared" si="9"/>
        <v xml:space="preserve">  </v>
      </c>
      <c r="T165" s="25" t="str">
        <f t="shared" si="10"/>
        <v xml:space="preserve"> </v>
      </c>
      <c r="U165" s="25" t="str">
        <f t="shared" si="11"/>
        <v xml:space="preserve"> ()</v>
      </c>
    </row>
    <row r="166" spans="1:21" x14ac:dyDescent="0.15">
      <c r="A166" s="25">
        <f t="shared" si="8"/>
        <v>0</v>
      </c>
      <c r="E166" s="37"/>
      <c r="F166" s="34"/>
      <c r="G166" s="34"/>
      <c r="H166" s="35"/>
      <c r="I166" s="35"/>
      <c r="J166" s="34"/>
      <c r="K166" s="34"/>
      <c r="L166" s="35"/>
      <c r="M166" s="34"/>
      <c r="N166" s="35"/>
      <c r="O166" s="35"/>
      <c r="P166" s="35"/>
      <c r="Q166" s="36"/>
      <c r="S166" s="25" t="str">
        <f t="shared" si="9"/>
        <v xml:space="preserve">  </v>
      </c>
      <c r="T166" s="25" t="str">
        <f t="shared" si="10"/>
        <v xml:space="preserve"> </v>
      </c>
      <c r="U166" s="25" t="str">
        <f t="shared" si="11"/>
        <v xml:space="preserve"> ()</v>
      </c>
    </row>
    <row r="167" spans="1:21" x14ac:dyDescent="0.15">
      <c r="A167" s="25">
        <f t="shared" si="8"/>
        <v>0</v>
      </c>
      <c r="E167" s="37"/>
      <c r="F167" s="34"/>
      <c r="G167" s="34"/>
      <c r="H167" s="35"/>
      <c r="I167" s="35"/>
      <c r="J167" s="34"/>
      <c r="K167" s="34"/>
      <c r="L167" s="35"/>
      <c r="M167" s="34"/>
      <c r="N167" s="35"/>
      <c r="O167" s="35"/>
      <c r="P167" s="35"/>
      <c r="Q167" s="36"/>
      <c r="S167" s="25" t="str">
        <f t="shared" si="9"/>
        <v xml:space="preserve">  </v>
      </c>
      <c r="T167" s="25" t="str">
        <f t="shared" si="10"/>
        <v xml:space="preserve"> </v>
      </c>
      <c r="U167" s="25" t="str">
        <f t="shared" si="11"/>
        <v xml:space="preserve"> ()</v>
      </c>
    </row>
    <row r="168" spans="1:21" x14ac:dyDescent="0.15">
      <c r="A168" s="25">
        <f t="shared" si="8"/>
        <v>0</v>
      </c>
      <c r="E168" s="37"/>
      <c r="F168" s="34"/>
      <c r="G168" s="34"/>
      <c r="H168" s="35"/>
      <c r="I168" s="35"/>
      <c r="J168" s="34"/>
      <c r="K168" s="34"/>
      <c r="L168" s="35"/>
      <c r="M168" s="34"/>
      <c r="N168" s="35"/>
      <c r="O168" s="35"/>
      <c r="P168" s="35"/>
      <c r="Q168" s="36"/>
      <c r="S168" s="25" t="str">
        <f t="shared" si="9"/>
        <v xml:space="preserve">  </v>
      </c>
      <c r="T168" s="25" t="str">
        <f t="shared" si="10"/>
        <v xml:space="preserve"> </v>
      </c>
      <c r="U168" s="25" t="str">
        <f t="shared" si="11"/>
        <v xml:space="preserve"> ()</v>
      </c>
    </row>
    <row r="169" spans="1:21" x14ac:dyDescent="0.15">
      <c r="A169" s="25">
        <f t="shared" si="8"/>
        <v>0</v>
      </c>
      <c r="E169" s="37"/>
      <c r="F169" s="34"/>
      <c r="G169" s="34"/>
      <c r="H169" s="35"/>
      <c r="I169" s="35"/>
      <c r="J169" s="34"/>
      <c r="K169" s="34"/>
      <c r="L169" s="35"/>
      <c r="M169" s="34"/>
      <c r="N169" s="35"/>
      <c r="O169" s="35"/>
      <c r="P169" s="35"/>
      <c r="Q169" s="36"/>
      <c r="S169" s="25" t="str">
        <f t="shared" si="9"/>
        <v xml:space="preserve">  </v>
      </c>
      <c r="T169" s="25" t="str">
        <f t="shared" si="10"/>
        <v xml:space="preserve"> </v>
      </c>
      <c r="U169" s="25" t="str">
        <f t="shared" si="11"/>
        <v xml:space="preserve"> ()</v>
      </c>
    </row>
    <row r="170" spans="1:21" x14ac:dyDescent="0.15">
      <c r="A170" s="25">
        <f t="shared" si="8"/>
        <v>0</v>
      </c>
      <c r="E170" s="37"/>
      <c r="F170" s="34"/>
      <c r="G170" s="34"/>
      <c r="H170" s="35"/>
      <c r="I170" s="35"/>
      <c r="J170" s="34"/>
      <c r="K170" s="34"/>
      <c r="L170" s="35"/>
      <c r="M170" s="34"/>
      <c r="N170" s="35"/>
      <c r="O170" s="35"/>
      <c r="P170" s="35"/>
      <c r="Q170" s="36"/>
      <c r="S170" s="25" t="str">
        <f t="shared" si="9"/>
        <v xml:space="preserve">  </v>
      </c>
      <c r="T170" s="25" t="str">
        <f t="shared" si="10"/>
        <v xml:space="preserve"> </v>
      </c>
      <c r="U170" s="25" t="str">
        <f t="shared" si="11"/>
        <v xml:space="preserve"> ()</v>
      </c>
    </row>
    <row r="171" spans="1:21" x14ac:dyDescent="0.15">
      <c r="A171" s="25">
        <f t="shared" si="8"/>
        <v>0</v>
      </c>
      <c r="E171" s="37"/>
      <c r="F171" s="34"/>
      <c r="G171" s="34"/>
      <c r="H171" s="35"/>
      <c r="I171" s="35"/>
      <c r="J171" s="34"/>
      <c r="K171" s="34"/>
      <c r="L171" s="35"/>
      <c r="M171" s="34"/>
      <c r="N171" s="35"/>
      <c r="O171" s="35"/>
      <c r="P171" s="35"/>
      <c r="Q171" s="36"/>
      <c r="S171" s="25" t="str">
        <f t="shared" si="9"/>
        <v xml:space="preserve">  </v>
      </c>
      <c r="T171" s="25" t="str">
        <f t="shared" si="10"/>
        <v xml:space="preserve"> </v>
      </c>
      <c r="U171" s="25" t="str">
        <f t="shared" si="11"/>
        <v xml:space="preserve"> ()</v>
      </c>
    </row>
    <row r="172" spans="1:21" x14ac:dyDescent="0.15">
      <c r="A172" s="25">
        <f t="shared" si="8"/>
        <v>0</v>
      </c>
      <c r="E172" s="37"/>
      <c r="F172" s="34"/>
      <c r="G172" s="34"/>
      <c r="H172" s="35"/>
      <c r="I172" s="35"/>
      <c r="J172" s="34"/>
      <c r="K172" s="34"/>
      <c r="L172" s="35"/>
      <c r="M172" s="34"/>
      <c r="N172" s="35"/>
      <c r="O172" s="35"/>
      <c r="P172" s="35"/>
      <c r="Q172" s="36"/>
      <c r="S172" s="25" t="str">
        <f t="shared" si="9"/>
        <v xml:space="preserve">  </v>
      </c>
      <c r="T172" s="25" t="str">
        <f t="shared" si="10"/>
        <v xml:space="preserve"> </v>
      </c>
      <c r="U172" s="25" t="str">
        <f t="shared" si="11"/>
        <v xml:space="preserve"> ()</v>
      </c>
    </row>
    <row r="173" spans="1:21" x14ac:dyDescent="0.15">
      <c r="A173" s="25">
        <f t="shared" si="8"/>
        <v>0</v>
      </c>
      <c r="E173" s="37"/>
      <c r="F173" s="34"/>
      <c r="G173" s="34"/>
      <c r="H173" s="35"/>
      <c r="I173" s="35"/>
      <c r="J173" s="34"/>
      <c r="K173" s="34"/>
      <c r="L173" s="35"/>
      <c r="M173" s="34"/>
      <c r="N173" s="35"/>
      <c r="O173" s="35"/>
      <c r="P173" s="35"/>
      <c r="Q173" s="36"/>
      <c r="S173" s="25" t="str">
        <f t="shared" si="9"/>
        <v xml:space="preserve">  </v>
      </c>
      <c r="T173" s="25" t="str">
        <f t="shared" si="10"/>
        <v xml:space="preserve"> </v>
      </c>
      <c r="U173" s="25" t="str">
        <f t="shared" si="11"/>
        <v xml:space="preserve"> ()</v>
      </c>
    </row>
    <row r="174" spans="1:21" x14ac:dyDescent="0.15">
      <c r="A174" s="25">
        <f t="shared" si="8"/>
        <v>0</v>
      </c>
      <c r="E174" s="37"/>
      <c r="F174" s="34"/>
      <c r="G174" s="34"/>
      <c r="H174" s="35"/>
      <c r="I174" s="35"/>
      <c r="J174" s="34"/>
      <c r="K174" s="34"/>
      <c r="L174" s="35"/>
      <c r="M174" s="34"/>
      <c r="N174" s="35"/>
      <c r="O174" s="35"/>
      <c r="P174" s="35"/>
      <c r="Q174" s="36"/>
      <c r="S174" s="25" t="str">
        <f t="shared" si="9"/>
        <v xml:space="preserve">  </v>
      </c>
      <c r="T174" s="25" t="str">
        <f t="shared" si="10"/>
        <v xml:space="preserve"> </v>
      </c>
      <c r="U174" s="25" t="str">
        <f t="shared" si="11"/>
        <v xml:space="preserve"> ()</v>
      </c>
    </row>
    <row r="175" spans="1:21" x14ac:dyDescent="0.15">
      <c r="A175" s="25">
        <f t="shared" si="8"/>
        <v>0</v>
      </c>
      <c r="E175" s="37"/>
      <c r="F175" s="34"/>
      <c r="G175" s="34"/>
      <c r="H175" s="35"/>
      <c r="I175" s="35"/>
      <c r="J175" s="34"/>
      <c r="K175" s="34"/>
      <c r="L175" s="35"/>
      <c r="M175" s="34"/>
      <c r="N175" s="35"/>
      <c r="O175" s="35"/>
      <c r="P175" s="35"/>
      <c r="Q175" s="36"/>
      <c r="S175" s="25" t="str">
        <f t="shared" si="9"/>
        <v xml:space="preserve">  </v>
      </c>
      <c r="T175" s="25" t="str">
        <f t="shared" si="10"/>
        <v xml:space="preserve"> </v>
      </c>
      <c r="U175" s="25" t="str">
        <f t="shared" si="11"/>
        <v xml:space="preserve"> ()</v>
      </c>
    </row>
    <row r="176" spans="1:21" x14ac:dyDescent="0.15">
      <c r="A176" s="25">
        <f t="shared" si="8"/>
        <v>0</v>
      </c>
      <c r="E176" s="37"/>
      <c r="F176" s="34"/>
      <c r="G176" s="34"/>
      <c r="H176" s="35"/>
      <c r="I176" s="35"/>
      <c r="J176" s="34"/>
      <c r="K176" s="34"/>
      <c r="L176" s="35"/>
      <c r="M176" s="34"/>
      <c r="N176" s="35"/>
      <c r="O176" s="35"/>
      <c r="P176" s="35"/>
      <c r="Q176" s="36"/>
      <c r="S176" s="25" t="str">
        <f t="shared" si="9"/>
        <v xml:space="preserve">  </v>
      </c>
      <c r="T176" s="25" t="str">
        <f t="shared" si="10"/>
        <v xml:space="preserve"> </v>
      </c>
      <c r="U176" s="25" t="str">
        <f t="shared" si="11"/>
        <v xml:space="preserve"> ()</v>
      </c>
    </row>
    <row r="177" spans="1:21" x14ac:dyDescent="0.15">
      <c r="A177" s="25">
        <f t="shared" si="8"/>
        <v>0</v>
      </c>
      <c r="E177" s="37"/>
      <c r="F177" s="34"/>
      <c r="G177" s="34"/>
      <c r="H177" s="35"/>
      <c r="I177" s="35"/>
      <c r="J177" s="34"/>
      <c r="K177" s="34"/>
      <c r="L177" s="35"/>
      <c r="M177" s="34"/>
      <c r="N177" s="35"/>
      <c r="O177" s="35"/>
      <c r="P177" s="35"/>
      <c r="Q177" s="36"/>
      <c r="S177" s="25" t="str">
        <f t="shared" si="9"/>
        <v xml:space="preserve">  </v>
      </c>
      <c r="T177" s="25" t="str">
        <f t="shared" si="10"/>
        <v xml:space="preserve"> </v>
      </c>
      <c r="U177" s="25" t="str">
        <f t="shared" si="11"/>
        <v xml:space="preserve"> ()</v>
      </c>
    </row>
    <row r="178" spans="1:21" x14ac:dyDescent="0.15">
      <c r="A178" s="25">
        <f t="shared" si="8"/>
        <v>0</v>
      </c>
      <c r="E178" s="37"/>
      <c r="F178" s="34"/>
      <c r="G178" s="34"/>
      <c r="H178" s="35"/>
      <c r="I178" s="35"/>
      <c r="J178" s="34"/>
      <c r="K178" s="34"/>
      <c r="L178" s="35"/>
      <c r="M178" s="34"/>
      <c r="N178" s="35"/>
      <c r="O178" s="35"/>
      <c r="P178" s="35"/>
      <c r="Q178" s="36"/>
      <c r="S178" s="25" t="str">
        <f t="shared" si="9"/>
        <v xml:space="preserve">  </v>
      </c>
      <c r="T178" s="25" t="str">
        <f t="shared" si="10"/>
        <v xml:space="preserve"> </v>
      </c>
      <c r="U178" s="25" t="str">
        <f t="shared" si="11"/>
        <v xml:space="preserve"> ()</v>
      </c>
    </row>
    <row r="179" spans="1:21" x14ac:dyDescent="0.15">
      <c r="A179" s="25">
        <f t="shared" si="8"/>
        <v>0</v>
      </c>
      <c r="E179" s="37"/>
      <c r="F179" s="34"/>
      <c r="G179" s="34"/>
      <c r="H179" s="35"/>
      <c r="I179" s="35"/>
      <c r="J179" s="34"/>
      <c r="K179" s="34"/>
      <c r="L179" s="35"/>
      <c r="M179" s="34"/>
      <c r="N179" s="35"/>
      <c r="O179" s="35"/>
      <c r="P179" s="35"/>
      <c r="Q179" s="36"/>
      <c r="S179" s="25" t="str">
        <f t="shared" si="9"/>
        <v xml:space="preserve">  </v>
      </c>
      <c r="T179" s="25" t="str">
        <f t="shared" si="10"/>
        <v xml:space="preserve"> </v>
      </c>
      <c r="U179" s="25" t="str">
        <f t="shared" si="11"/>
        <v xml:space="preserve"> ()</v>
      </c>
    </row>
    <row r="180" spans="1:21" x14ac:dyDescent="0.15">
      <c r="A180" s="25">
        <f t="shared" si="8"/>
        <v>0</v>
      </c>
      <c r="E180" s="37"/>
      <c r="F180" s="34"/>
      <c r="G180" s="34"/>
      <c r="H180" s="35"/>
      <c r="I180" s="35"/>
      <c r="J180" s="34"/>
      <c r="K180" s="34"/>
      <c r="L180" s="35"/>
      <c r="M180" s="34"/>
      <c r="N180" s="35"/>
      <c r="O180" s="35"/>
      <c r="P180" s="35"/>
      <c r="Q180" s="36"/>
      <c r="S180" s="25" t="str">
        <f t="shared" si="9"/>
        <v xml:space="preserve">  </v>
      </c>
      <c r="T180" s="25" t="str">
        <f t="shared" si="10"/>
        <v xml:space="preserve"> </v>
      </c>
      <c r="U180" s="25" t="str">
        <f t="shared" si="11"/>
        <v xml:space="preserve"> ()</v>
      </c>
    </row>
    <row r="181" spans="1:21" x14ac:dyDescent="0.15">
      <c r="A181" s="25">
        <f t="shared" si="8"/>
        <v>0</v>
      </c>
      <c r="E181" s="37"/>
      <c r="F181" s="34"/>
      <c r="G181" s="34"/>
      <c r="H181" s="35"/>
      <c r="I181" s="35"/>
      <c r="J181" s="34"/>
      <c r="K181" s="34"/>
      <c r="L181" s="35"/>
      <c r="M181" s="34"/>
      <c r="N181" s="35"/>
      <c r="O181" s="35"/>
      <c r="P181" s="35"/>
      <c r="Q181" s="36"/>
      <c r="S181" s="25" t="str">
        <f t="shared" si="9"/>
        <v xml:space="preserve">  </v>
      </c>
      <c r="T181" s="25" t="str">
        <f t="shared" si="10"/>
        <v xml:space="preserve"> </v>
      </c>
      <c r="U181" s="25" t="str">
        <f t="shared" si="11"/>
        <v xml:space="preserve"> ()</v>
      </c>
    </row>
    <row r="182" spans="1:21" x14ac:dyDescent="0.15">
      <c r="A182" s="25">
        <f t="shared" si="8"/>
        <v>0</v>
      </c>
      <c r="E182" s="37"/>
      <c r="F182" s="34"/>
      <c r="G182" s="34"/>
      <c r="H182" s="35"/>
      <c r="I182" s="35"/>
      <c r="J182" s="34"/>
      <c r="K182" s="34"/>
      <c r="L182" s="35"/>
      <c r="M182" s="34"/>
      <c r="N182" s="35"/>
      <c r="O182" s="35"/>
      <c r="P182" s="35"/>
      <c r="Q182" s="36"/>
      <c r="S182" s="25" t="str">
        <f t="shared" si="9"/>
        <v xml:space="preserve">  </v>
      </c>
      <c r="T182" s="25" t="str">
        <f t="shared" si="10"/>
        <v xml:space="preserve"> </v>
      </c>
      <c r="U182" s="25" t="str">
        <f t="shared" si="11"/>
        <v xml:space="preserve"> ()</v>
      </c>
    </row>
    <row r="183" spans="1:21" x14ac:dyDescent="0.15">
      <c r="A183" s="25">
        <f t="shared" si="8"/>
        <v>0</v>
      </c>
      <c r="E183" s="37"/>
      <c r="F183" s="34"/>
      <c r="G183" s="34"/>
      <c r="H183" s="35"/>
      <c r="I183" s="35"/>
      <c r="J183" s="34"/>
      <c r="K183" s="34"/>
      <c r="L183" s="35"/>
      <c r="M183" s="34"/>
      <c r="N183" s="35"/>
      <c r="O183" s="35"/>
      <c r="P183" s="35"/>
      <c r="Q183" s="36"/>
      <c r="S183" s="25" t="str">
        <f t="shared" si="9"/>
        <v xml:space="preserve">  </v>
      </c>
      <c r="T183" s="25" t="str">
        <f t="shared" si="10"/>
        <v xml:space="preserve"> </v>
      </c>
      <c r="U183" s="25" t="str">
        <f t="shared" si="11"/>
        <v xml:space="preserve"> ()</v>
      </c>
    </row>
    <row r="184" spans="1:21" x14ac:dyDescent="0.15">
      <c r="A184" s="25">
        <f t="shared" si="8"/>
        <v>0</v>
      </c>
      <c r="E184" s="37"/>
      <c r="F184" s="34"/>
      <c r="G184" s="34"/>
      <c r="H184" s="35"/>
      <c r="I184" s="35"/>
      <c r="J184" s="34"/>
      <c r="K184" s="34"/>
      <c r="L184" s="35"/>
      <c r="M184" s="34"/>
      <c r="N184" s="35"/>
      <c r="O184" s="35"/>
      <c r="P184" s="35"/>
      <c r="Q184" s="36"/>
      <c r="S184" s="25" t="str">
        <f t="shared" si="9"/>
        <v xml:space="preserve">  </v>
      </c>
      <c r="T184" s="25" t="str">
        <f t="shared" si="10"/>
        <v xml:space="preserve"> </v>
      </c>
      <c r="U184" s="25" t="str">
        <f t="shared" si="11"/>
        <v xml:space="preserve"> ()</v>
      </c>
    </row>
    <row r="185" spans="1:21" x14ac:dyDescent="0.15">
      <c r="A185" s="25">
        <f t="shared" si="8"/>
        <v>0</v>
      </c>
      <c r="E185" s="37"/>
      <c r="F185" s="34"/>
      <c r="G185" s="34"/>
      <c r="H185" s="35"/>
      <c r="I185" s="35"/>
      <c r="J185" s="34"/>
      <c r="K185" s="34"/>
      <c r="L185" s="35"/>
      <c r="M185" s="34"/>
      <c r="N185" s="35"/>
      <c r="O185" s="35"/>
      <c r="P185" s="35"/>
      <c r="Q185" s="36"/>
      <c r="S185" s="25" t="str">
        <f t="shared" si="9"/>
        <v xml:space="preserve">  </v>
      </c>
      <c r="T185" s="25" t="str">
        <f t="shared" si="10"/>
        <v xml:space="preserve"> </v>
      </c>
      <c r="U185" s="25" t="str">
        <f t="shared" si="11"/>
        <v xml:space="preserve"> ()</v>
      </c>
    </row>
    <row r="186" spans="1:21" x14ac:dyDescent="0.15">
      <c r="A186" s="25">
        <f t="shared" si="8"/>
        <v>0</v>
      </c>
      <c r="E186" s="37"/>
      <c r="F186" s="34"/>
      <c r="G186" s="34"/>
      <c r="H186" s="35"/>
      <c r="I186" s="35"/>
      <c r="J186" s="34"/>
      <c r="K186" s="34"/>
      <c r="L186" s="35"/>
      <c r="M186" s="34"/>
      <c r="N186" s="35"/>
      <c r="O186" s="35"/>
      <c r="P186" s="35"/>
      <c r="Q186" s="36"/>
      <c r="S186" s="25" t="str">
        <f t="shared" si="9"/>
        <v xml:space="preserve">  </v>
      </c>
      <c r="T186" s="25" t="str">
        <f t="shared" si="10"/>
        <v xml:space="preserve"> </v>
      </c>
      <c r="U186" s="25" t="str">
        <f t="shared" si="11"/>
        <v xml:space="preserve"> ()</v>
      </c>
    </row>
    <row r="187" spans="1:21" x14ac:dyDescent="0.15">
      <c r="A187" s="25">
        <f t="shared" si="8"/>
        <v>0</v>
      </c>
      <c r="E187" s="37"/>
      <c r="F187" s="34"/>
      <c r="G187" s="34"/>
      <c r="H187" s="35"/>
      <c r="I187" s="35"/>
      <c r="J187" s="34"/>
      <c r="K187" s="34"/>
      <c r="L187" s="35"/>
      <c r="M187" s="34"/>
      <c r="N187" s="35"/>
      <c r="O187" s="35"/>
      <c r="P187" s="35"/>
      <c r="Q187" s="36"/>
      <c r="S187" s="25" t="str">
        <f t="shared" si="9"/>
        <v xml:space="preserve">  </v>
      </c>
      <c r="T187" s="25" t="str">
        <f t="shared" si="10"/>
        <v xml:space="preserve"> </v>
      </c>
      <c r="U187" s="25" t="str">
        <f t="shared" si="11"/>
        <v xml:space="preserve"> ()</v>
      </c>
    </row>
    <row r="188" spans="1:21" x14ac:dyDescent="0.15">
      <c r="A188" s="25">
        <f t="shared" si="8"/>
        <v>0</v>
      </c>
      <c r="E188" s="37"/>
      <c r="F188" s="34"/>
      <c r="G188" s="34"/>
      <c r="H188" s="35"/>
      <c r="I188" s="35"/>
      <c r="J188" s="34"/>
      <c r="K188" s="34"/>
      <c r="L188" s="35"/>
      <c r="M188" s="34"/>
      <c r="N188" s="35"/>
      <c r="O188" s="35"/>
      <c r="P188" s="35"/>
      <c r="Q188" s="36"/>
      <c r="S188" s="25" t="str">
        <f t="shared" si="9"/>
        <v xml:space="preserve">  </v>
      </c>
      <c r="T188" s="25" t="str">
        <f t="shared" si="10"/>
        <v xml:space="preserve"> </v>
      </c>
      <c r="U188" s="25" t="str">
        <f t="shared" si="11"/>
        <v xml:space="preserve"> ()</v>
      </c>
    </row>
    <row r="189" spans="1:21" x14ac:dyDescent="0.15">
      <c r="A189" s="25">
        <f t="shared" si="8"/>
        <v>0</v>
      </c>
      <c r="E189" s="37"/>
      <c r="F189" s="34"/>
      <c r="G189" s="34"/>
      <c r="H189" s="35"/>
      <c r="I189" s="35"/>
      <c r="J189" s="34"/>
      <c r="K189" s="34"/>
      <c r="L189" s="35"/>
      <c r="M189" s="34"/>
      <c r="N189" s="35"/>
      <c r="O189" s="35"/>
      <c r="P189" s="35"/>
      <c r="Q189" s="36"/>
      <c r="S189" s="25" t="str">
        <f t="shared" si="9"/>
        <v xml:space="preserve">  </v>
      </c>
      <c r="T189" s="25" t="str">
        <f t="shared" si="10"/>
        <v xml:space="preserve"> </v>
      </c>
      <c r="U189" s="25" t="str">
        <f t="shared" si="11"/>
        <v xml:space="preserve"> ()</v>
      </c>
    </row>
    <row r="190" spans="1:21" x14ac:dyDescent="0.15">
      <c r="A190" s="25">
        <f t="shared" si="8"/>
        <v>0</v>
      </c>
      <c r="E190" s="37"/>
      <c r="F190" s="34"/>
      <c r="G190" s="34"/>
      <c r="H190" s="35"/>
      <c r="I190" s="35"/>
      <c r="J190" s="34"/>
      <c r="K190" s="34"/>
      <c r="L190" s="35"/>
      <c r="M190" s="34"/>
      <c r="N190" s="35"/>
      <c r="O190" s="35"/>
      <c r="P190" s="35"/>
      <c r="Q190" s="36"/>
      <c r="S190" s="25" t="str">
        <f t="shared" si="9"/>
        <v xml:space="preserve">  </v>
      </c>
      <c r="T190" s="25" t="str">
        <f t="shared" si="10"/>
        <v xml:space="preserve"> </v>
      </c>
      <c r="U190" s="25" t="str">
        <f t="shared" si="11"/>
        <v xml:space="preserve"> ()</v>
      </c>
    </row>
    <row r="191" spans="1:21" x14ac:dyDescent="0.15">
      <c r="A191" s="25">
        <f t="shared" si="8"/>
        <v>0</v>
      </c>
      <c r="E191" s="37"/>
      <c r="F191" s="34"/>
      <c r="G191" s="34"/>
      <c r="H191" s="35"/>
      <c r="I191" s="35"/>
      <c r="J191" s="34"/>
      <c r="K191" s="34"/>
      <c r="L191" s="35"/>
      <c r="M191" s="34"/>
      <c r="N191" s="35"/>
      <c r="O191" s="35"/>
      <c r="P191" s="35"/>
      <c r="Q191" s="36"/>
      <c r="S191" s="25" t="str">
        <f t="shared" si="9"/>
        <v xml:space="preserve">  </v>
      </c>
      <c r="T191" s="25" t="str">
        <f t="shared" si="10"/>
        <v xml:space="preserve"> </v>
      </c>
      <c r="U191" s="25" t="str">
        <f t="shared" si="11"/>
        <v xml:space="preserve"> ()</v>
      </c>
    </row>
    <row r="192" spans="1:21" x14ac:dyDescent="0.15">
      <c r="A192" s="25">
        <f t="shared" si="8"/>
        <v>0</v>
      </c>
      <c r="E192" s="37"/>
      <c r="F192" s="34"/>
      <c r="G192" s="34"/>
      <c r="H192" s="35"/>
      <c r="I192" s="35"/>
      <c r="J192" s="34"/>
      <c r="K192" s="34"/>
      <c r="L192" s="35"/>
      <c r="M192" s="34"/>
      <c r="N192" s="35"/>
      <c r="O192" s="35"/>
      <c r="P192" s="35"/>
      <c r="Q192" s="36"/>
      <c r="S192" s="25" t="str">
        <f t="shared" si="9"/>
        <v xml:space="preserve">  </v>
      </c>
      <c r="T192" s="25" t="str">
        <f t="shared" si="10"/>
        <v xml:space="preserve"> </v>
      </c>
      <c r="U192" s="25" t="str">
        <f t="shared" si="11"/>
        <v xml:space="preserve"> ()</v>
      </c>
    </row>
    <row r="193" spans="1:21" x14ac:dyDescent="0.15">
      <c r="A193" s="25">
        <f t="shared" si="8"/>
        <v>0</v>
      </c>
      <c r="E193" s="37"/>
      <c r="F193" s="34"/>
      <c r="G193" s="34"/>
      <c r="H193" s="35"/>
      <c r="I193" s="35"/>
      <c r="J193" s="34"/>
      <c r="K193" s="34"/>
      <c r="L193" s="35"/>
      <c r="M193" s="34"/>
      <c r="N193" s="35"/>
      <c r="O193" s="35"/>
      <c r="P193" s="35"/>
      <c r="Q193" s="36"/>
      <c r="S193" s="25" t="str">
        <f t="shared" si="9"/>
        <v xml:space="preserve">  </v>
      </c>
      <c r="T193" s="25" t="str">
        <f t="shared" si="10"/>
        <v xml:space="preserve"> </v>
      </c>
      <c r="U193" s="25" t="str">
        <f t="shared" si="11"/>
        <v xml:space="preserve"> ()</v>
      </c>
    </row>
    <row r="194" spans="1:21" x14ac:dyDescent="0.15">
      <c r="A194" s="25">
        <f t="shared" si="8"/>
        <v>0</v>
      </c>
      <c r="E194" s="37"/>
      <c r="F194" s="34"/>
      <c r="G194" s="34"/>
      <c r="H194" s="35"/>
      <c r="I194" s="35"/>
      <c r="J194" s="34"/>
      <c r="K194" s="34"/>
      <c r="L194" s="35"/>
      <c r="M194" s="34"/>
      <c r="N194" s="35"/>
      <c r="O194" s="35"/>
      <c r="P194" s="35"/>
      <c r="Q194" s="36"/>
      <c r="S194" s="25" t="str">
        <f t="shared" si="9"/>
        <v xml:space="preserve">  </v>
      </c>
      <c r="T194" s="25" t="str">
        <f t="shared" si="10"/>
        <v xml:space="preserve"> </v>
      </c>
      <c r="U194" s="25" t="str">
        <f t="shared" si="11"/>
        <v xml:space="preserve"> ()</v>
      </c>
    </row>
    <row r="195" spans="1:21" x14ac:dyDescent="0.15">
      <c r="A195" s="25">
        <f t="shared" si="8"/>
        <v>0</v>
      </c>
      <c r="E195" s="37"/>
      <c r="F195" s="34"/>
      <c r="G195" s="34"/>
      <c r="H195" s="35"/>
      <c r="I195" s="35"/>
      <c r="J195" s="34"/>
      <c r="K195" s="34"/>
      <c r="L195" s="35"/>
      <c r="M195" s="34"/>
      <c r="N195" s="35"/>
      <c r="O195" s="35"/>
      <c r="P195" s="35"/>
      <c r="Q195" s="36"/>
      <c r="S195" s="25" t="str">
        <f t="shared" si="9"/>
        <v xml:space="preserve">  </v>
      </c>
      <c r="T195" s="25" t="str">
        <f t="shared" si="10"/>
        <v xml:space="preserve"> </v>
      </c>
      <c r="U195" s="25" t="str">
        <f t="shared" si="11"/>
        <v xml:space="preserve"> ()</v>
      </c>
    </row>
    <row r="196" spans="1:21" x14ac:dyDescent="0.15">
      <c r="A196" s="25">
        <f t="shared" si="8"/>
        <v>0</v>
      </c>
      <c r="E196" s="37"/>
      <c r="F196" s="34"/>
      <c r="G196" s="34"/>
      <c r="H196" s="35"/>
      <c r="I196" s="35"/>
      <c r="J196" s="34"/>
      <c r="K196" s="34"/>
      <c r="L196" s="35"/>
      <c r="M196" s="34"/>
      <c r="N196" s="35"/>
      <c r="O196" s="35"/>
      <c r="P196" s="35"/>
      <c r="Q196" s="36"/>
      <c r="S196" s="25" t="str">
        <f t="shared" si="9"/>
        <v xml:space="preserve">  </v>
      </c>
      <c r="T196" s="25" t="str">
        <f t="shared" si="10"/>
        <v xml:space="preserve"> </v>
      </c>
      <c r="U196" s="25" t="str">
        <f t="shared" si="11"/>
        <v xml:space="preserve"> ()</v>
      </c>
    </row>
    <row r="197" spans="1:21" x14ac:dyDescent="0.15">
      <c r="A197" s="25">
        <f t="shared" ref="A197:A203" si="12">VALUE(IF(E197="",0,A196+1))</f>
        <v>0</v>
      </c>
      <c r="E197" s="37"/>
      <c r="F197" s="34"/>
      <c r="G197" s="34"/>
      <c r="H197" s="35"/>
      <c r="I197" s="35"/>
      <c r="J197" s="34"/>
      <c r="K197" s="34"/>
      <c r="L197" s="35"/>
      <c r="M197" s="34"/>
      <c r="N197" s="35"/>
      <c r="O197" s="35"/>
      <c r="P197" s="35"/>
      <c r="Q197" s="36"/>
      <c r="S197" s="25" t="str">
        <f t="shared" ref="S197:S203" si="13">CONCATENATE(F197,"  ",G197)</f>
        <v xml:space="preserve">  </v>
      </c>
      <c r="T197" s="25" t="str">
        <f t="shared" ref="T197:T203" si="14">CONCATENATE(H197," ",I197)</f>
        <v xml:space="preserve"> </v>
      </c>
      <c r="U197" s="25" t="str">
        <f t="shared" ref="U197:U203" si="15">CONCATENATE(J197," ",K197,"(",RIGHTB(N197,2),")")</f>
        <v xml:space="preserve"> ()</v>
      </c>
    </row>
    <row r="198" spans="1:21" x14ac:dyDescent="0.15">
      <c r="A198" s="25">
        <f t="shared" si="12"/>
        <v>0</v>
      </c>
      <c r="E198" s="37"/>
      <c r="F198" s="34"/>
      <c r="G198" s="34"/>
      <c r="H198" s="35"/>
      <c r="I198" s="35"/>
      <c r="J198" s="34"/>
      <c r="K198" s="34"/>
      <c r="L198" s="35"/>
      <c r="M198" s="34"/>
      <c r="N198" s="35"/>
      <c r="O198" s="35"/>
      <c r="P198" s="35"/>
      <c r="Q198" s="36"/>
      <c r="S198" s="25" t="str">
        <f t="shared" si="13"/>
        <v xml:space="preserve">  </v>
      </c>
      <c r="T198" s="25" t="str">
        <f t="shared" si="14"/>
        <v xml:space="preserve"> </v>
      </c>
      <c r="U198" s="25" t="str">
        <f t="shared" si="15"/>
        <v xml:space="preserve"> ()</v>
      </c>
    </row>
    <row r="199" spans="1:21" x14ac:dyDescent="0.15">
      <c r="A199" s="25">
        <f t="shared" si="12"/>
        <v>0</v>
      </c>
      <c r="E199" s="37"/>
      <c r="F199" s="34"/>
      <c r="G199" s="34"/>
      <c r="H199" s="35"/>
      <c r="I199" s="35"/>
      <c r="J199" s="34"/>
      <c r="K199" s="34"/>
      <c r="L199" s="35"/>
      <c r="M199" s="34"/>
      <c r="N199" s="35"/>
      <c r="O199" s="35"/>
      <c r="P199" s="35"/>
      <c r="Q199" s="36"/>
      <c r="S199" s="25" t="str">
        <f t="shared" si="13"/>
        <v xml:space="preserve">  </v>
      </c>
      <c r="T199" s="25" t="str">
        <f t="shared" si="14"/>
        <v xml:space="preserve"> </v>
      </c>
      <c r="U199" s="25" t="str">
        <f t="shared" si="15"/>
        <v xml:space="preserve"> ()</v>
      </c>
    </row>
    <row r="200" spans="1:21" x14ac:dyDescent="0.15">
      <c r="A200" s="25">
        <f t="shared" si="12"/>
        <v>0</v>
      </c>
      <c r="E200" s="37"/>
      <c r="F200" s="34"/>
      <c r="G200" s="34"/>
      <c r="H200" s="35"/>
      <c r="I200" s="35"/>
      <c r="J200" s="34"/>
      <c r="K200" s="34"/>
      <c r="L200" s="35"/>
      <c r="M200" s="34"/>
      <c r="N200" s="35"/>
      <c r="O200" s="35"/>
      <c r="P200" s="35"/>
      <c r="Q200" s="36"/>
      <c r="S200" s="25" t="str">
        <f t="shared" si="13"/>
        <v xml:space="preserve">  </v>
      </c>
      <c r="T200" s="25" t="str">
        <f t="shared" si="14"/>
        <v xml:space="preserve"> </v>
      </c>
      <c r="U200" s="25" t="str">
        <f t="shared" si="15"/>
        <v xml:space="preserve"> ()</v>
      </c>
    </row>
    <row r="201" spans="1:21" x14ac:dyDescent="0.15">
      <c r="A201" s="25">
        <f t="shared" si="12"/>
        <v>0</v>
      </c>
      <c r="E201" s="37"/>
      <c r="F201" s="34"/>
      <c r="G201" s="34"/>
      <c r="H201" s="35"/>
      <c r="I201" s="35"/>
      <c r="J201" s="34"/>
      <c r="K201" s="34"/>
      <c r="L201" s="35"/>
      <c r="M201" s="34"/>
      <c r="N201" s="35"/>
      <c r="O201" s="35"/>
      <c r="P201" s="35"/>
      <c r="Q201" s="36"/>
      <c r="S201" s="25" t="str">
        <f t="shared" si="13"/>
        <v xml:space="preserve">  </v>
      </c>
      <c r="T201" s="25" t="str">
        <f t="shared" si="14"/>
        <v xml:space="preserve"> </v>
      </c>
      <c r="U201" s="25" t="str">
        <f t="shared" si="15"/>
        <v xml:space="preserve"> ()</v>
      </c>
    </row>
    <row r="202" spans="1:21" x14ac:dyDescent="0.15">
      <c r="A202" s="25">
        <f t="shared" si="12"/>
        <v>0</v>
      </c>
      <c r="E202" s="37"/>
      <c r="F202" s="34"/>
      <c r="G202" s="34"/>
      <c r="H202" s="35"/>
      <c r="I202" s="35"/>
      <c r="J202" s="34"/>
      <c r="K202" s="34"/>
      <c r="L202" s="35"/>
      <c r="M202" s="34"/>
      <c r="N202" s="35"/>
      <c r="O202" s="35"/>
      <c r="P202" s="35"/>
      <c r="Q202" s="36"/>
      <c r="S202" s="25" t="str">
        <f t="shared" si="13"/>
        <v xml:space="preserve">  </v>
      </c>
      <c r="T202" s="25" t="str">
        <f t="shared" si="14"/>
        <v xml:space="preserve"> </v>
      </c>
      <c r="U202" s="25" t="str">
        <f t="shared" si="15"/>
        <v xml:space="preserve"> ()</v>
      </c>
    </row>
    <row r="203" spans="1:21" ht="14.25" thickBot="1" x14ac:dyDescent="0.2">
      <c r="A203" s="25">
        <f t="shared" si="12"/>
        <v>0</v>
      </c>
      <c r="E203" s="38"/>
      <c r="F203" s="39"/>
      <c r="G203" s="39"/>
      <c r="H203" s="40"/>
      <c r="I203" s="40"/>
      <c r="J203" s="39"/>
      <c r="K203" s="39"/>
      <c r="L203" s="40"/>
      <c r="M203" s="39"/>
      <c r="N203" s="40"/>
      <c r="O203" s="40"/>
      <c r="P203" s="40"/>
      <c r="Q203" s="41"/>
      <c r="S203" s="25" t="str">
        <f t="shared" si="13"/>
        <v xml:space="preserve">  </v>
      </c>
      <c r="T203" s="25" t="str">
        <f t="shared" si="14"/>
        <v xml:space="preserve"> </v>
      </c>
      <c r="U203" s="25" t="str">
        <f t="shared" si="15"/>
        <v xml:space="preserve"> ()</v>
      </c>
    </row>
  </sheetData>
  <mergeCells count="3">
    <mergeCell ref="N1:P1"/>
    <mergeCell ref="E1:G1"/>
    <mergeCell ref="I1:K1"/>
  </mergeCells>
  <phoneticPr fontId="13"/>
  <conditionalFormatting sqref="E1 H1">
    <cfRule type="cellIs" dxfId="11" priority="4" stopIfTrue="1" operator="equal">
      <formula>"学校番号を入力してください"</formula>
    </cfRule>
  </conditionalFormatting>
  <conditionalFormatting sqref="I1 L1">
    <cfRule type="cellIs" dxfId="10" priority="2" stopIfTrue="1" operator="equal">
      <formula>"学校名を入力してください"</formula>
    </cfRule>
  </conditionalFormatting>
  <conditionalFormatting sqref="N1:P1">
    <cfRule type="cellIs" dxfId="9" priority="1" stopIfTrue="1" operator="equal">
      <formula>"間を詰めてデータを作成してください"</formula>
    </cfRule>
  </conditionalFormatting>
  <dataValidations count="3">
    <dataValidation imeMode="halfKatakana" allowBlank="1" showInputMessage="1" showErrorMessage="1" sqref="H2:K65536" xr:uid="{00000000-0002-0000-0200-000000000000}"/>
    <dataValidation imeMode="hiragana" allowBlank="1" showInputMessage="1" showErrorMessage="1" sqref="C7 I1 E1 F2:G65536" xr:uid="{00000000-0002-0000-0200-000001000000}"/>
    <dataValidation imeMode="off" allowBlank="1" showInputMessage="1" showErrorMessage="1" sqref="C8:C65536 C3:C6 O2:P65536 J2:L65536 M1:N1048576 Q1:Q1048576 D1:D1048576 E2:E65536" xr:uid="{00000000-0002-0000-0200-000002000000}"/>
  </dataValidations>
  <pageMargins left="0.59055118110236227" right="0" top="0.39370078740157483" bottom="0" header="0.31496062992125984" footer="0.31496062992125984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AU174"/>
  <sheetViews>
    <sheetView tabSelected="1" zoomScale="75" zoomScaleNormal="75" workbookViewId="0">
      <selection activeCell="F1" sqref="F1"/>
    </sheetView>
  </sheetViews>
  <sheetFormatPr defaultRowHeight="13.5" x14ac:dyDescent="0.15"/>
  <cols>
    <col min="1" max="1" width="4" style="139" customWidth="1"/>
    <col min="2" max="2" width="4.125" style="139" customWidth="1"/>
    <col min="3" max="3" width="18.75" style="139" customWidth="1"/>
    <col min="4" max="4" width="6" style="139" bestFit="1" customWidth="1"/>
    <col min="5" max="5" width="9" style="139" customWidth="1"/>
    <col min="6" max="9" width="9" style="139"/>
    <col min="10" max="14" width="10.75" style="139" customWidth="1"/>
    <col min="15" max="16" width="5.75" style="139" customWidth="1"/>
    <col min="17" max="35" width="9" style="139" hidden="1" customWidth="1"/>
    <col min="36" max="36" width="10.75" style="139" hidden="1" customWidth="1"/>
    <col min="37" max="37" width="9" style="139"/>
    <col min="38" max="38" width="15.75" style="139" customWidth="1"/>
    <col min="39" max="41" width="9.75" style="139" customWidth="1"/>
    <col min="42" max="44" width="9.75" style="139" hidden="1" customWidth="1"/>
    <col min="45" max="46" width="9" style="139" hidden="1" customWidth="1"/>
    <col min="47" max="16384" width="9" style="139"/>
  </cols>
  <sheetData>
    <row r="1" spans="2:47" ht="30" customHeight="1" thickBot="1" x14ac:dyDescent="0.2">
      <c r="C1" s="413" t="s">
        <v>377</v>
      </c>
      <c r="D1" s="414"/>
      <c r="E1" s="414"/>
      <c r="F1" s="175"/>
      <c r="G1" s="140" t="s">
        <v>97</v>
      </c>
      <c r="H1" s="141"/>
      <c r="I1" s="175"/>
      <c r="J1" s="434" t="s">
        <v>98</v>
      </c>
      <c r="K1" s="434"/>
      <c r="L1" s="434"/>
      <c r="M1" s="435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</row>
    <row r="2" spans="2:47" ht="18" customHeight="1" thickBot="1" x14ac:dyDescent="0.2">
      <c r="B2" s="1"/>
      <c r="C2" s="1"/>
      <c r="D2" s="1"/>
      <c r="E2" s="1"/>
      <c r="F2" s="1"/>
      <c r="G2" s="18"/>
      <c r="H2" s="142"/>
      <c r="I2" s="2"/>
      <c r="J2" s="2"/>
      <c r="K2" s="2"/>
      <c r="L2" s="142"/>
      <c r="M2" s="142"/>
      <c r="N2" s="142"/>
      <c r="O2" s="95"/>
      <c r="P2" s="95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</row>
    <row r="3" spans="2:47" ht="30" customHeight="1" thickBot="1" x14ac:dyDescent="0.2">
      <c r="B3" s="1"/>
      <c r="C3" s="1"/>
      <c r="F3" s="143" t="s">
        <v>32</v>
      </c>
      <c r="G3" s="414" t="s">
        <v>378</v>
      </c>
      <c r="H3" s="414"/>
      <c r="I3" s="176"/>
      <c r="J3" s="23" t="s">
        <v>65</v>
      </c>
      <c r="K3" s="177"/>
      <c r="L3" s="144" t="s">
        <v>33</v>
      </c>
      <c r="M3" s="142"/>
      <c r="N3" s="142"/>
      <c r="O3" s="389" t="s">
        <v>269</v>
      </c>
      <c r="P3" s="389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 s="96"/>
      <c r="AP3" s="96"/>
      <c r="AQ3" s="96"/>
      <c r="AR3" s="96"/>
      <c r="AS3"/>
      <c r="AT3"/>
      <c r="AU3"/>
    </row>
    <row r="4" spans="2:47" ht="18" customHeight="1" thickBot="1" x14ac:dyDescent="0.2">
      <c r="B4" s="1"/>
      <c r="C4" s="1"/>
      <c r="D4" s="3"/>
      <c r="E4" s="3"/>
      <c r="F4" s="1"/>
      <c r="G4" s="1"/>
      <c r="H4" s="142"/>
      <c r="I4" s="2"/>
      <c r="J4" s="2"/>
      <c r="K4" s="2"/>
      <c r="L4" s="142"/>
      <c r="M4" s="142"/>
      <c r="N4" s="142"/>
      <c r="O4" s="388" t="s">
        <v>267</v>
      </c>
      <c r="P4" s="388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 s="97" t="s">
        <v>99</v>
      </c>
      <c r="AM4" s="97"/>
      <c r="AN4" s="97"/>
      <c r="AO4" s="98"/>
      <c r="AP4" s="98" t="s">
        <v>69</v>
      </c>
      <c r="AQ4" s="98" t="s">
        <v>70</v>
      </c>
      <c r="AR4" s="98" t="s">
        <v>71</v>
      </c>
      <c r="AS4" t="s">
        <v>72</v>
      </c>
      <c r="AT4" t="s">
        <v>73</v>
      </c>
      <c r="AU4"/>
    </row>
    <row r="5" spans="2:47" ht="20.25" customHeight="1" thickBot="1" x14ac:dyDescent="0.2">
      <c r="C5" s="420" t="s">
        <v>1</v>
      </c>
      <c r="D5" s="421"/>
      <c r="E5" s="422"/>
      <c r="F5" s="418" t="s">
        <v>2</v>
      </c>
      <c r="G5" s="418"/>
      <c r="H5" s="419"/>
      <c r="L5" s="415" t="s">
        <v>96</v>
      </c>
      <c r="M5" s="416"/>
      <c r="N5" s="416"/>
      <c r="O5" s="171" t="s">
        <v>265</v>
      </c>
      <c r="P5" s="171" t="s">
        <v>266</v>
      </c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 s="99" t="s">
        <v>35</v>
      </c>
      <c r="AM5" s="100"/>
      <c r="AN5" s="101" t="s">
        <v>36</v>
      </c>
      <c r="AO5" s="96"/>
      <c r="AP5" s="96">
        <v>1</v>
      </c>
      <c r="AQ5" s="96">
        <v>1050</v>
      </c>
      <c r="AR5" s="96">
        <v>2200</v>
      </c>
      <c r="AS5">
        <v>1001</v>
      </c>
      <c r="AT5">
        <v>2001</v>
      </c>
      <c r="AU5"/>
    </row>
    <row r="6" spans="2:47" ht="20.25" customHeight="1" thickBot="1" x14ac:dyDescent="0.2">
      <c r="C6" s="423"/>
      <c r="D6" s="424"/>
      <c r="E6" s="425"/>
      <c r="F6" s="395"/>
      <c r="G6" s="396"/>
      <c r="H6" s="397"/>
      <c r="I6" s="145" t="s">
        <v>268</v>
      </c>
      <c r="L6" s="436"/>
      <c r="M6" s="437"/>
      <c r="N6" s="437"/>
      <c r="O6" s="173"/>
      <c r="P6" s="174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 s="102" t="s">
        <v>37</v>
      </c>
      <c r="AM6" s="103"/>
      <c r="AN6" s="104">
        <v>11</v>
      </c>
      <c r="AO6" s="96"/>
      <c r="AP6" s="96">
        <v>2</v>
      </c>
      <c r="AQ6" s="96">
        <v>2150</v>
      </c>
      <c r="AR6" s="96">
        <v>4000</v>
      </c>
      <c r="AS6">
        <v>1002</v>
      </c>
      <c r="AT6">
        <v>2002</v>
      </c>
      <c r="AU6"/>
    </row>
    <row r="7" spans="2:47" ht="20.25" customHeight="1" x14ac:dyDescent="0.15">
      <c r="C7" s="426" t="s">
        <v>3</v>
      </c>
      <c r="D7" s="411" t="s">
        <v>4</v>
      </c>
      <c r="E7" s="411"/>
      <c r="F7" s="428"/>
      <c r="G7" s="429"/>
      <c r="H7" s="429"/>
      <c r="I7" s="430"/>
      <c r="L7" s="438"/>
      <c r="M7" s="439"/>
      <c r="N7" s="439"/>
      <c r="O7" s="172"/>
      <c r="P7" s="172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 s="102" t="s">
        <v>100</v>
      </c>
      <c r="AM7" s="103"/>
      <c r="AN7" s="104">
        <v>18</v>
      </c>
      <c r="AO7" s="96"/>
      <c r="AP7" s="96">
        <v>4</v>
      </c>
      <c r="AQ7" s="96">
        <v>5000</v>
      </c>
      <c r="AR7" s="96">
        <v>13000</v>
      </c>
      <c r="AS7">
        <v>1004</v>
      </c>
      <c r="AT7">
        <v>2004</v>
      </c>
      <c r="AU7"/>
    </row>
    <row r="8" spans="2:47" ht="20.25" customHeight="1" thickBot="1" x14ac:dyDescent="0.2">
      <c r="C8" s="427"/>
      <c r="D8" s="417" t="s">
        <v>5</v>
      </c>
      <c r="E8" s="417"/>
      <c r="F8" s="431"/>
      <c r="G8" s="432"/>
      <c r="H8" s="432"/>
      <c r="I8" s="433"/>
      <c r="L8" s="440"/>
      <c r="M8" s="441"/>
      <c r="N8" s="441"/>
      <c r="O8" s="21"/>
      <c r="P8" s="21"/>
      <c r="Q8" t="s">
        <v>72</v>
      </c>
      <c r="R8" t="s">
        <v>74</v>
      </c>
      <c r="S8">
        <f>SUM(Q23:Q172)</f>
        <v>0</v>
      </c>
      <c r="T8">
        <f>SUM(S8*300)</f>
        <v>0</v>
      </c>
      <c r="U8" t="str">
        <f>IF(I11=T8,"",CONCATENATE(V8,"男子の個人種目"))</f>
        <v/>
      </c>
      <c r="V8" s="105" t="str">
        <f t="shared" ref="V8:V13" si="0">IF(W7=W8,"",IF(W8&gt;1,"、",""))</f>
        <v/>
      </c>
      <c r="W8">
        <f t="shared" ref="W8:W13" si="1">IF(I11=T8,SUM(W7),SUM(W7+1))</f>
        <v>0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 s="106" t="s">
        <v>101</v>
      </c>
      <c r="AM8" s="107"/>
      <c r="AN8" s="108">
        <v>115</v>
      </c>
      <c r="AO8" s="96"/>
      <c r="AP8" s="96">
        <v>8</v>
      </c>
      <c r="AQ8" s="96">
        <v>15500</v>
      </c>
      <c r="AR8" s="96">
        <v>40000</v>
      </c>
      <c r="AS8">
        <v>1008</v>
      </c>
      <c r="AT8">
        <v>2008</v>
      </c>
      <c r="AU8"/>
    </row>
    <row r="9" spans="2:47" ht="20.25" customHeight="1" x14ac:dyDescent="0.15">
      <c r="B9" s="3"/>
      <c r="C9" s="3"/>
      <c r="D9" s="1"/>
      <c r="E9" s="2"/>
      <c r="F9" s="3"/>
      <c r="G9" s="3"/>
      <c r="H9" s="142"/>
      <c r="I9" s="2"/>
      <c r="L9" s="443"/>
      <c r="M9" s="444"/>
      <c r="N9" s="444"/>
      <c r="O9" s="21"/>
      <c r="P9" s="21"/>
      <c r="Q9"/>
      <c r="R9" t="s">
        <v>75</v>
      </c>
      <c r="S9">
        <f>SUM(U23:U172)</f>
        <v>0</v>
      </c>
      <c r="T9">
        <f>SUM(S9*400)</f>
        <v>0</v>
      </c>
      <c r="U9" t="str">
        <f>IF(I12=T9,"",CONCATENATE(V9,"男子のリレー種目"))</f>
        <v/>
      </c>
      <c r="V9" s="105" t="str">
        <f t="shared" si="0"/>
        <v/>
      </c>
      <c r="W9">
        <f t="shared" si="1"/>
        <v>0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 s="96"/>
      <c r="AP9" s="96">
        <v>10</v>
      </c>
      <c r="AQ9" s="96">
        <v>22000</v>
      </c>
      <c r="AR9" s="96">
        <v>50000</v>
      </c>
      <c r="AS9">
        <v>1010</v>
      </c>
      <c r="AT9">
        <v>2010</v>
      </c>
      <c r="AU9"/>
    </row>
    <row r="10" spans="2:47" ht="20.25" customHeight="1" thickBot="1" x14ac:dyDescent="0.2">
      <c r="B10" s="3"/>
      <c r="C10" s="3"/>
      <c r="D10" s="1"/>
      <c r="O10"/>
      <c r="P10"/>
      <c r="Q10"/>
      <c r="R10" t="s">
        <v>68</v>
      </c>
      <c r="S10">
        <f>SUM(R23:R172)</f>
        <v>0</v>
      </c>
      <c r="T10">
        <f>SUM(S10*600)</f>
        <v>0</v>
      </c>
      <c r="U10" t="str">
        <f>IF(I13=T10,"",CONCATENATE(V10,"男子の四種競技"))</f>
        <v/>
      </c>
      <c r="V10" s="105" t="str">
        <f t="shared" si="0"/>
        <v/>
      </c>
      <c r="W10">
        <f t="shared" si="1"/>
        <v>0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 s="398" t="s">
        <v>34</v>
      </c>
      <c r="AM10" s="398"/>
      <c r="AN10" s="398"/>
      <c r="AO10" s="96"/>
      <c r="AP10" s="96">
        <v>11</v>
      </c>
      <c r="AQ10" s="96">
        <v>1050</v>
      </c>
      <c r="AR10" s="96">
        <v>2200</v>
      </c>
      <c r="AS10">
        <v>1011</v>
      </c>
      <c r="AT10">
        <v>2011</v>
      </c>
      <c r="AU10"/>
    </row>
    <row r="11" spans="2:47" ht="20.25" customHeight="1" thickBot="1" x14ac:dyDescent="0.2">
      <c r="B11" s="146" t="s">
        <v>6</v>
      </c>
      <c r="C11" s="410" t="s">
        <v>7</v>
      </c>
      <c r="D11" s="445" t="s">
        <v>8</v>
      </c>
      <c r="E11" s="446"/>
      <c r="F11" s="178"/>
      <c r="G11" s="394" t="s">
        <v>273</v>
      </c>
      <c r="H11" s="394"/>
      <c r="I11" s="147">
        <f>SUM(F11*300)</f>
        <v>0</v>
      </c>
      <c r="J11" s="390" t="s">
        <v>10</v>
      </c>
      <c r="K11" s="402">
        <f>SUM(I11:I13)</f>
        <v>0</v>
      </c>
      <c r="L11" s="3"/>
      <c r="O11"/>
      <c r="P11"/>
      <c r="Q11" t="s">
        <v>73</v>
      </c>
      <c r="R11" t="s">
        <v>74</v>
      </c>
      <c r="S11">
        <f>SUM(S23:S172)</f>
        <v>0</v>
      </c>
      <c r="T11">
        <f>SUM(S11*300)</f>
        <v>0</v>
      </c>
      <c r="U11" t="str">
        <f>IF(I14=T11,"",CONCATENATE(V11,"女子の個人種目"))</f>
        <v/>
      </c>
      <c r="V11" s="105" t="str">
        <f t="shared" si="0"/>
        <v/>
      </c>
      <c r="W11">
        <f t="shared" si="1"/>
        <v>0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 s="109" t="s">
        <v>35</v>
      </c>
      <c r="AM11" s="110"/>
      <c r="AN11" s="111" t="s">
        <v>36</v>
      </c>
      <c r="AO11" s="96"/>
      <c r="AP11" s="96">
        <v>15</v>
      </c>
      <c r="AQ11" s="96">
        <v>40000</v>
      </c>
      <c r="AR11" s="96">
        <v>80000</v>
      </c>
      <c r="AS11">
        <v>1015</v>
      </c>
      <c r="AT11">
        <v>2015</v>
      </c>
      <c r="AU11"/>
    </row>
    <row r="12" spans="2:47" ht="20.25" customHeight="1" x14ac:dyDescent="0.15">
      <c r="B12" s="148"/>
      <c r="C12" s="411"/>
      <c r="D12" s="400" t="s">
        <v>11</v>
      </c>
      <c r="E12" s="401"/>
      <c r="F12" s="179"/>
      <c r="G12" s="393" t="s">
        <v>76</v>
      </c>
      <c r="H12" s="393"/>
      <c r="I12" s="149">
        <f>SUM(F12*400)</f>
        <v>0</v>
      </c>
      <c r="J12" s="391"/>
      <c r="K12" s="403"/>
      <c r="L12" s="3"/>
      <c r="O12"/>
      <c r="P12"/>
      <c r="Q12"/>
      <c r="R12" t="s">
        <v>75</v>
      </c>
      <c r="S12">
        <f>SUM(V23:V172)</f>
        <v>0</v>
      </c>
      <c r="T12">
        <f>SUM(S12*400)</f>
        <v>0</v>
      </c>
      <c r="U12" t="str">
        <f>IF(I15=T12,"",CONCATENATE(V12,"女子のリレー種目"))</f>
        <v/>
      </c>
      <c r="V12" s="105" t="str">
        <f t="shared" si="0"/>
        <v/>
      </c>
      <c r="W12">
        <f t="shared" si="1"/>
        <v>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 s="112" t="s">
        <v>37</v>
      </c>
      <c r="AM12" s="113"/>
      <c r="AN12" s="114">
        <v>1</v>
      </c>
      <c r="AO12" s="96"/>
      <c r="AP12" s="96">
        <v>18</v>
      </c>
      <c r="AQ12" s="96">
        <v>15500</v>
      </c>
      <c r="AR12" s="96">
        <v>40000</v>
      </c>
      <c r="AS12">
        <v>1030</v>
      </c>
      <c r="AT12">
        <v>2018</v>
      </c>
      <c r="AU12"/>
    </row>
    <row r="13" spans="2:47" ht="20.25" customHeight="1" x14ac:dyDescent="0.15">
      <c r="B13" s="148"/>
      <c r="C13" s="411"/>
      <c r="D13" s="400" t="s">
        <v>0</v>
      </c>
      <c r="E13" s="401"/>
      <c r="F13" s="179"/>
      <c r="G13" s="393" t="s">
        <v>77</v>
      </c>
      <c r="H13" s="393"/>
      <c r="I13" s="149">
        <f>SUM(F13*600)</f>
        <v>0</v>
      </c>
      <c r="J13" s="392"/>
      <c r="K13" s="403"/>
      <c r="L13" s="3"/>
      <c r="O13"/>
      <c r="P13"/>
      <c r="Q13"/>
      <c r="R13" t="s">
        <v>68</v>
      </c>
      <c r="S13">
        <f>SUM(T23:T172)</f>
        <v>0</v>
      </c>
      <c r="T13">
        <f>SUM(S13*600)</f>
        <v>0</v>
      </c>
      <c r="U13" t="str">
        <f>IF(I16=T13,"",CONCATENATE(V13,"女子の四種競技"))</f>
        <v/>
      </c>
      <c r="V13" s="105" t="str">
        <f t="shared" si="0"/>
        <v/>
      </c>
      <c r="W13">
        <f t="shared" si="1"/>
        <v>0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 s="112" t="s">
        <v>38</v>
      </c>
      <c r="AM13" s="113"/>
      <c r="AN13" s="114">
        <v>2</v>
      </c>
      <c r="AO13" s="96"/>
      <c r="AP13" s="96">
        <v>30</v>
      </c>
      <c r="AQ13" s="96">
        <v>83000</v>
      </c>
      <c r="AR13" s="96">
        <v>150000</v>
      </c>
      <c r="AS13">
        <v>1110</v>
      </c>
      <c r="AT13">
        <v>2030</v>
      </c>
      <c r="AU13"/>
    </row>
    <row r="14" spans="2:47" ht="20.25" customHeight="1" x14ac:dyDescent="0.15">
      <c r="B14" s="150" t="s">
        <v>12</v>
      </c>
      <c r="C14" s="411" t="s">
        <v>13</v>
      </c>
      <c r="D14" s="400" t="s">
        <v>8</v>
      </c>
      <c r="E14" s="401"/>
      <c r="F14" s="180"/>
      <c r="G14" s="393" t="s">
        <v>9</v>
      </c>
      <c r="H14" s="393"/>
      <c r="I14" s="149">
        <f>SUM(F14*300)</f>
        <v>0</v>
      </c>
      <c r="J14" s="409" t="s">
        <v>14</v>
      </c>
      <c r="K14" s="403">
        <f>SUM(I14:I16)</f>
        <v>0</v>
      </c>
      <c r="L14" s="2"/>
      <c r="O14"/>
      <c r="P14"/>
      <c r="Q14"/>
      <c r="R14"/>
      <c r="S14"/>
      <c r="T14">
        <f>SUM(T8:T13)</f>
        <v>0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 s="112" t="s">
        <v>39</v>
      </c>
      <c r="AM14" s="113"/>
      <c r="AN14" s="114">
        <v>4</v>
      </c>
      <c r="AO14" s="96"/>
      <c r="AP14" s="96">
        <v>50</v>
      </c>
      <c r="AQ14" s="96">
        <v>145000</v>
      </c>
      <c r="AR14" s="96">
        <v>300000</v>
      </c>
      <c r="AS14">
        <v>1111</v>
      </c>
      <c r="AT14">
        <v>2100</v>
      </c>
      <c r="AU14"/>
    </row>
    <row r="15" spans="2:47" ht="20.25" customHeight="1" x14ac:dyDescent="0.15">
      <c r="B15" s="150"/>
      <c r="C15" s="411"/>
      <c r="D15" s="400" t="s">
        <v>11</v>
      </c>
      <c r="E15" s="401"/>
      <c r="F15" s="181"/>
      <c r="G15" s="393" t="s">
        <v>79</v>
      </c>
      <c r="H15" s="393"/>
      <c r="I15" s="149">
        <f>SUM(F15*400)</f>
        <v>0</v>
      </c>
      <c r="J15" s="391"/>
      <c r="K15" s="403"/>
      <c r="L15" s="2"/>
      <c r="O15" s="95"/>
      <c r="P15" s="95"/>
      <c r="Q15"/>
      <c r="R15"/>
      <c r="S15"/>
      <c r="T15"/>
      <c r="U15" t="str">
        <f>CONCATENATE(U8,U9,U10,U11,U12,U13,"が間違っています。")</f>
        <v>が間違っています。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 s="112" t="s">
        <v>40</v>
      </c>
      <c r="AM15" s="113"/>
      <c r="AN15" s="114">
        <v>8</v>
      </c>
      <c r="AO15" s="96"/>
      <c r="AP15" s="96">
        <v>100</v>
      </c>
      <c r="AQ15" s="96">
        <v>1360</v>
      </c>
      <c r="AR15" s="96">
        <v>2500</v>
      </c>
      <c r="AS15">
        <v>1115</v>
      </c>
      <c r="AT15">
        <v>2101</v>
      </c>
      <c r="AU15"/>
    </row>
    <row r="16" spans="2:47" ht="20.25" customHeight="1" thickBot="1" x14ac:dyDescent="0.2">
      <c r="B16" s="150"/>
      <c r="C16" s="411"/>
      <c r="D16" s="400" t="s">
        <v>0</v>
      </c>
      <c r="E16" s="401"/>
      <c r="F16" s="180"/>
      <c r="G16" s="393" t="s">
        <v>81</v>
      </c>
      <c r="H16" s="393"/>
      <c r="I16" s="149">
        <f>SUM(F16*600)</f>
        <v>0</v>
      </c>
      <c r="J16" s="392"/>
      <c r="K16" s="403"/>
      <c r="L16" s="2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 s="112" t="s">
        <v>41</v>
      </c>
      <c r="AM16" s="113"/>
      <c r="AN16" s="114">
        <v>15</v>
      </c>
      <c r="AO16" s="96"/>
      <c r="AP16" s="96">
        <v>101</v>
      </c>
      <c r="AQ16" s="96">
        <v>1400</v>
      </c>
      <c r="AR16" s="96">
        <v>2500</v>
      </c>
      <c r="AS16">
        <v>1145</v>
      </c>
      <c r="AT16">
        <v>2145</v>
      </c>
      <c r="AU16"/>
    </row>
    <row r="17" spans="1:47" ht="20.25" customHeight="1" thickBot="1" x14ac:dyDescent="0.2">
      <c r="B17" s="88" t="s">
        <v>15</v>
      </c>
      <c r="C17" s="151"/>
      <c r="D17" s="152"/>
      <c r="E17" s="153"/>
      <c r="F17" s="154"/>
      <c r="G17" s="153"/>
      <c r="H17" s="155"/>
      <c r="I17" s="156"/>
      <c r="J17" s="151" t="s">
        <v>16</v>
      </c>
      <c r="K17" s="137">
        <f>SUM(K11:K15)</f>
        <v>0</v>
      </c>
      <c r="L17" s="138" t="str">
        <f>IF(K17=T14,"○","×")</f>
        <v>○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 s="112" t="s">
        <v>42</v>
      </c>
      <c r="AM17" s="113"/>
      <c r="AN17" s="114">
        <v>30</v>
      </c>
      <c r="AO17" s="96"/>
      <c r="AP17" s="96">
        <v>110</v>
      </c>
      <c r="AQ17" s="96">
        <v>1380</v>
      </c>
      <c r="AR17" s="96">
        <v>2500</v>
      </c>
      <c r="AS17">
        <v>1501</v>
      </c>
      <c r="AT17">
        <v>2501</v>
      </c>
      <c r="AU17"/>
    </row>
    <row r="18" spans="1:47" ht="20.25" customHeight="1" x14ac:dyDescent="0.15">
      <c r="A18" s="3"/>
      <c r="B18" s="3"/>
      <c r="C18" s="399"/>
      <c r="D18" s="399"/>
      <c r="E18" s="399"/>
      <c r="F18" s="399"/>
      <c r="G18" s="399"/>
      <c r="H18" s="142"/>
      <c r="I18" s="142"/>
      <c r="J18" s="142"/>
      <c r="K18" s="142"/>
      <c r="L18" s="142"/>
      <c r="M18" s="142"/>
      <c r="N18" s="142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 s="112" t="s">
        <v>43</v>
      </c>
      <c r="AM18" s="113"/>
      <c r="AN18" s="114">
        <v>50</v>
      </c>
      <c r="AO18" s="96"/>
      <c r="AP18" s="96">
        <v>111</v>
      </c>
      <c r="AQ18" s="96">
        <v>1400</v>
      </c>
      <c r="AR18" s="96">
        <v>2500</v>
      </c>
      <c r="AS18">
        <v>1502</v>
      </c>
      <c r="AT18">
        <v>2502</v>
      </c>
      <c r="AU18"/>
    </row>
    <row r="19" spans="1:47" ht="20.25" customHeight="1" x14ac:dyDescent="0.15">
      <c r="A19" s="1"/>
      <c r="B19" s="1"/>
      <c r="H19" s="2"/>
      <c r="I19" s="157"/>
      <c r="J19" s="142"/>
      <c r="K19" s="142"/>
      <c r="L19" s="142"/>
      <c r="M19" s="142"/>
      <c r="N19" s="142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 s="112" t="s">
        <v>44</v>
      </c>
      <c r="AM19" s="113"/>
      <c r="AN19" s="114">
        <v>100</v>
      </c>
      <c r="AO19" s="96"/>
      <c r="AP19" s="96">
        <v>115</v>
      </c>
      <c r="AQ19" s="96">
        <v>40000</v>
      </c>
      <c r="AR19" s="96">
        <v>80000</v>
      </c>
      <c r="AS19">
        <v>1503</v>
      </c>
      <c r="AT19">
        <v>2503</v>
      </c>
      <c r="AU19"/>
    </row>
    <row r="20" spans="1:47" ht="20.25" customHeight="1" thickBot="1" x14ac:dyDescent="0.2">
      <c r="A20" s="142"/>
      <c r="B20" s="412" t="s">
        <v>121</v>
      </c>
      <c r="C20" s="412"/>
      <c r="D20" s="412"/>
      <c r="E20" s="412"/>
      <c r="F20" s="412"/>
      <c r="G20" s="412"/>
      <c r="H20" s="412"/>
      <c r="I20" s="412"/>
      <c r="J20" s="142"/>
      <c r="K20" s="142"/>
      <c r="L20" s="142"/>
      <c r="M20" s="142"/>
      <c r="N20" s="142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 s="112" t="s">
        <v>78</v>
      </c>
      <c r="AM20" s="113"/>
      <c r="AN20" s="114">
        <v>101</v>
      </c>
      <c r="AO20" s="96"/>
      <c r="AP20" s="96">
        <v>145</v>
      </c>
      <c r="AQ20" s="96">
        <v>1500</v>
      </c>
      <c r="AR20" s="96">
        <v>4000</v>
      </c>
      <c r="AS20">
        <v>1504</v>
      </c>
      <c r="AT20">
        <v>2504</v>
      </c>
      <c r="AU20"/>
    </row>
    <row r="21" spans="1:47" s="158" customFormat="1" ht="20.25" customHeight="1" x14ac:dyDescent="0.15">
      <c r="A21" s="442"/>
      <c r="B21" s="407" t="s">
        <v>17</v>
      </c>
      <c r="C21" s="407" t="s">
        <v>18</v>
      </c>
      <c r="D21" s="407" t="s">
        <v>19</v>
      </c>
      <c r="E21" s="405" t="s">
        <v>8</v>
      </c>
      <c r="F21" s="394"/>
      <c r="G21" s="394"/>
      <c r="H21" s="406"/>
      <c r="I21" s="182" t="s">
        <v>20</v>
      </c>
      <c r="J21" s="404" t="s">
        <v>8</v>
      </c>
      <c r="K21" s="404"/>
      <c r="L21" s="404"/>
      <c r="M21" s="404"/>
      <c r="N21" s="182" t="s">
        <v>20</v>
      </c>
      <c r="O21"/>
      <c r="P21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/>
      <c r="AK21" s="4"/>
      <c r="AL21" s="112" t="s">
        <v>45</v>
      </c>
      <c r="AM21" s="113"/>
      <c r="AN21" s="114">
        <v>110</v>
      </c>
      <c r="AO21" s="96"/>
      <c r="AP21" s="96">
        <v>501</v>
      </c>
      <c r="AQ21" s="96">
        <v>100</v>
      </c>
      <c r="AR21" s="96">
        <v>200</v>
      </c>
      <c r="AS21">
        <v>1615</v>
      </c>
      <c r="AT21">
        <v>2601</v>
      </c>
      <c r="AU21" s="4"/>
    </row>
    <row r="22" spans="1:47" s="158" customFormat="1" ht="20.25" customHeight="1" thickBot="1" x14ac:dyDescent="0.2">
      <c r="A22" s="427"/>
      <c r="B22" s="408"/>
      <c r="C22" s="408"/>
      <c r="D22" s="408"/>
      <c r="E22" s="159" t="s">
        <v>21</v>
      </c>
      <c r="F22" s="160" t="s">
        <v>22</v>
      </c>
      <c r="G22" s="188" t="s">
        <v>23</v>
      </c>
      <c r="H22" s="189" t="s">
        <v>24</v>
      </c>
      <c r="I22" s="183" t="s">
        <v>82</v>
      </c>
      <c r="J22" s="161" t="s">
        <v>25</v>
      </c>
      <c r="K22" s="162" t="s">
        <v>26</v>
      </c>
      <c r="L22" s="196" t="s">
        <v>27</v>
      </c>
      <c r="M22" s="197" t="s">
        <v>28</v>
      </c>
      <c r="N22" s="187" t="s">
        <v>29</v>
      </c>
      <c r="O22" s="4"/>
      <c r="P22" s="4"/>
      <c r="Q22" s="115" t="s">
        <v>30</v>
      </c>
      <c r="R22" s="115" t="s">
        <v>66</v>
      </c>
      <c r="S22" s="115" t="s">
        <v>31</v>
      </c>
      <c r="T22" s="115" t="s">
        <v>67</v>
      </c>
      <c r="U22" s="4" t="s">
        <v>83</v>
      </c>
      <c r="V22" s="4" t="s">
        <v>84</v>
      </c>
      <c r="W22" s="4" t="s">
        <v>21</v>
      </c>
      <c r="X22" s="4" t="s">
        <v>22</v>
      </c>
      <c r="Y22" s="4" t="s">
        <v>23</v>
      </c>
      <c r="Z22" s="4" t="s">
        <v>24</v>
      </c>
      <c r="AA22" s="4" t="s">
        <v>85</v>
      </c>
      <c r="AB22" s="4" t="s">
        <v>86</v>
      </c>
      <c r="AC22" s="4" t="s">
        <v>87</v>
      </c>
      <c r="AD22" s="4" t="s">
        <v>88</v>
      </c>
      <c r="AE22" s="4" t="s">
        <v>89</v>
      </c>
      <c r="AF22" s="4" t="s">
        <v>90</v>
      </c>
      <c r="AG22" s="4" t="s">
        <v>91</v>
      </c>
      <c r="AH22" s="4" t="s">
        <v>92</v>
      </c>
      <c r="AI22" s="4"/>
      <c r="AJ22" s="116" t="s">
        <v>93</v>
      </c>
      <c r="AK22" s="4"/>
      <c r="AL22" s="112" t="s">
        <v>80</v>
      </c>
      <c r="AM22" s="113"/>
      <c r="AN22" s="114">
        <v>111</v>
      </c>
      <c r="AO22" s="96"/>
      <c r="AP22" s="96">
        <v>502</v>
      </c>
      <c r="AQ22" s="96">
        <v>100</v>
      </c>
      <c r="AR22" s="96">
        <v>500</v>
      </c>
      <c r="AS22">
        <v>1640</v>
      </c>
      <c r="AT22">
        <v>2627</v>
      </c>
      <c r="AU22" s="4"/>
    </row>
    <row r="23" spans="1:47" ht="20.25" customHeight="1" x14ac:dyDescent="0.15">
      <c r="A23" s="7">
        <v>1</v>
      </c>
      <c r="B23" s="91" t="str">
        <f>IF(基本データ入力!L4="","",基本データ入力!L4)</f>
        <v/>
      </c>
      <c r="C23" s="89" t="str">
        <f>IF('処理用（さわらないようにお願いします）'!$I3="","",'処理用（さわらないようにお願いします）'!$I3)</f>
        <v/>
      </c>
      <c r="D23" s="91" t="str">
        <f>IF(基本データ入力!M4="","",基本データ入力!M4)</f>
        <v/>
      </c>
      <c r="E23" s="9"/>
      <c r="F23" s="8"/>
      <c r="G23" s="190"/>
      <c r="H23" s="191"/>
      <c r="I23" s="184"/>
      <c r="J23" s="10"/>
      <c r="K23" s="8"/>
      <c r="L23" s="190"/>
      <c r="M23" s="198"/>
      <c r="N23" s="184"/>
      <c r="O23" s="117"/>
      <c r="P23" s="117"/>
      <c r="Q23" s="118">
        <f t="shared" ref="Q23:Q54" si="2">IF($B23=1,COUNT($E23:$H23),0)-R23</f>
        <v>0</v>
      </c>
      <c r="R23" s="118">
        <f t="shared" ref="R23:R54" si="3">IF($B23=1,COUNTIF($E23:$H23,901),0)</f>
        <v>0</v>
      </c>
      <c r="S23" s="118">
        <f t="shared" ref="S23:S54" si="4">IF($B23=2,COUNT($E23:$H23),0)-T23</f>
        <v>0</v>
      </c>
      <c r="T23" s="118">
        <f t="shared" ref="T23:T54" si="5">IF($B23=2,COUNTIF($E23:$H23,901),0)</f>
        <v>0</v>
      </c>
      <c r="U23">
        <f t="shared" ref="U23:U54" si="6">IF($B23=1,IF($I23="",0,IF(VALUE(RIGHTB($I23,1))=1,1,0)),0)</f>
        <v>0</v>
      </c>
      <c r="V23">
        <f t="shared" ref="V23:V54" si="7">IF($B23=2,IF($I23="",0,IF(VALUE(RIGHTB($I23,1))=1,1,0)),0)</f>
        <v>0</v>
      </c>
      <c r="W23" t="str">
        <f t="shared" ref="W23:W54" si="8">IF(E23="","",VLOOKUP(E23+1000*$B23,IF($B23=1,$AS$5:$AS$24,$AT$5:$AT$24),1,0))</f>
        <v/>
      </c>
      <c r="X23" t="str">
        <f t="shared" ref="X23:X54" si="9">IF(F23="","",VLOOKUP(F23+1000*$B23,IF($B23=1,$AS$5:$AS$24,$AT$5:$AT$24),1,0))</f>
        <v/>
      </c>
      <c r="Y23" t="str">
        <f t="shared" ref="Y23:Y54" si="10">IF(G23="","",VLOOKUP(G23+1000*$B23,IF($B23=1,$AS$5:$AS$24,$AT$5:$AT$24),1,0))</f>
        <v/>
      </c>
      <c r="Z23" t="str">
        <f t="shared" ref="Z23:Z54" si="11">IF(H23="","",VLOOKUP(H23+1000*$B23,IF($B23=1,$AS$5:$AS$24,$AT$5:$AT$24),1,0))</f>
        <v/>
      </c>
      <c r="AA23" t="str">
        <f t="shared" ref="AA23:AA54" si="12">IF(J23="","",VLOOKUP(E23,$AP$4:$AR$30,2,0))</f>
        <v/>
      </c>
      <c r="AB23" t="str">
        <f t="shared" ref="AB23:AB54" si="13">IF(J23="","",VLOOKUP(E23,$AP$4:$AR$30,3,0))</f>
        <v/>
      </c>
      <c r="AC23" t="str">
        <f t="shared" ref="AC23:AC54" si="14">IF(K23="","",VLOOKUP(F23,$AP$4:$AR$30,2,0))</f>
        <v/>
      </c>
      <c r="AD23" t="str">
        <f t="shared" ref="AD23:AD54" si="15">IF(K23="","",VLOOKUP(F23,$AP$4:$AR$30,3,0))</f>
        <v/>
      </c>
      <c r="AE23" t="str">
        <f t="shared" ref="AE23:AE54" si="16">IF(L23="","",VLOOKUP(G23,$AP$4:$AR$30,2,0))</f>
        <v/>
      </c>
      <c r="AF23" t="str">
        <f t="shared" ref="AF23:AF54" si="17">IF(L23="","",VLOOKUP(G23,$AP$4:$AR$30,3,0))</f>
        <v/>
      </c>
      <c r="AG23" t="str">
        <f t="shared" ref="AG23:AG54" si="18">IF(M23="","",VLOOKUP(H23,$AP$4:$AR$30,2,0))</f>
        <v/>
      </c>
      <c r="AH23" t="str">
        <f t="shared" ref="AH23:AH54" si="19">IF(M23="","",VLOOKUP(H23,$AP$4:$AR$30,3,0))</f>
        <v/>
      </c>
      <c r="AI23"/>
      <c r="AJ23" s="119">
        <f t="shared" ref="AJ23:AJ54" si="20">IF(ISERROR(SUM(W23:Z23))=TRUE,"×",A23)</f>
        <v>1</v>
      </c>
      <c r="AK23"/>
      <c r="AL23" s="120" t="s">
        <v>46</v>
      </c>
      <c r="AM23" s="5"/>
      <c r="AN23" s="114">
        <v>501</v>
      </c>
      <c r="AO23" s="96"/>
      <c r="AP23" s="96">
        <v>503</v>
      </c>
      <c r="AQ23" s="96">
        <v>150</v>
      </c>
      <c r="AR23" s="96">
        <v>750</v>
      </c>
      <c r="AS23">
        <v>1650</v>
      </c>
      <c r="AT23">
        <v>2640</v>
      </c>
      <c r="AU23"/>
    </row>
    <row r="24" spans="1:47" ht="20.25" customHeight="1" x14ac:dyDescent="0.15">
      <c r="A24" s="11">
        <v>2</v>
      </c>
      <c r="B24" s="22" t="str">
        <f>IF(基本データ入力!L5="","",基本データ入力!L5)</f>
        <v/>
      </c>
      <c r="C24" s="5" t="str">
        <f>IF('処理用（さわらないようにお願いします）'!$I4="","",'処理用（さわらないようにお願いします）'!$I4)</f>
        <v/>
      </c>
      <c r="D24" s="92" t="str">
        <f>IF(基本データ入力!M5="","",基本データ入力!M5)</f>
        <v/>
      </c>
      <c r="E24" s="13"/>
      <c r="F24" s="12"/>
      <c r="G24" s="192"/>
      <c r="H24" s="193"/>
      <c r="I24" s="185"/>
      <c r="J24" s="14"/>
      <c r="K24" s="12"/>
      <c r="L24" s="192"/>
      <c r="M24" s="199"/>
      <c r="N24" s="185"/>
      <c r="O24" s="95"/>
      <c r="P24" s="95"/>
      <c r="Q24" s="118">
        <f t="shared" si="2"/>
        <v>0</v>
      </c>
      <c r="R24" s="118">
        <f t="shared" si="3"/>
        <v>0</v>
      </c>
      <c r="S24" s="118">
        <f t="shared" si="4"/>
        <v>0</v>
      </c>
      <c r="T24" s="118">
        <f t="shared" si="5"/>
        <v>0</v>
      </c>
      <c r="U24">
        <f t="shared" si="6"/>
        <v>0</v>
      </c>
      <c r="V24">
        <f t="shared" si="7"/>
        <v>0</v>
      </c>
      <c r="W24" t="str">
        <f t="shared" si="8"/>
        <v/>
      </c>
      <c r="X24" t="str">
        <f t="shared" si="9"/>
        <v/>
      </c>
      <c r="Y24" t="str">
        <f t="shared" si="10"/>
        <v/>
      </c>
      <c r="Z24" t="str">
        <f t="shared" si="11"/>
        <v/>
      </c>
      <c r="AA24" t="str">
        <f t="shared" si="12"/>
        <v/>
      </c>
      <c r="AB24" t="str">
        <f t="shared" si="13"/>
        <v/>
      </c>
      <c r="AC24" t="str">
        <f t="shared" si="14"/>
        <v/>
      </c>
      <c r="AD24" t="str">
        <f t="shared" si="15"/>
        <v/>
      </c>
      <c r="AE24" t="str">
        <f t="shared" si="16"/>
        <v/>
      </c>
      <c r="AF24" t="str">
        <f t="shared" si="17"/>
        <v/>
      </c>
      <c r="AG24" t="str">
        <f t="shared" si="18"/>
        <v/>
      </c>
      <c r="AH24" t="str">
        <f t="shared" si="19"/>
        <v/>
      </c>
      <c r="AI24"/>
      <c r="AJ24" s="119">
        <f t="shared" si="20"/>
        <v>2</v>
      </c>
      <c r="AK24"/>
      <c r="AL24" s="120" t="s">
        <v>47</v>
      </c>
      <c r="AM24" s="5"/>
      <c r="AN24" s="114">
        <v>502</v>
      </c>
      <c r="AO24" s="96"/>
      <c r="AP24" s="96">
        <v>504</v>
      </c>
      <c r="AQ24" s="96">
        <v>800</v>
      </c>
      <c r="AR24" s="96">
        <v>1500</v>
      </c>
      <c r="AS24">
        <v>1901</v>
      </c>
      <c r="AT24">
        <v>2901</v>
      </c>
      <c r="AU24"/>
    </row>
    <row r="25" spans="1:47" ht="20.25" customHeight="1" x14ac:dyDescent="0.15">
      <c r="A25" s="11">
        <v>3</v>
      </c>
      <c r="B25" s="22" t="str">
        <f>IF(基本データ入力!L6="","",基本データ入力!L6)</f>
        <v/>
      </c>
      <c r="C25" s="5" t="str">
        <f>IF('処理用（さわらないようにお願いします）'!$I5="","",'処理用（さわらないようにお願いします）'!$I5)</f>
        <v/>
      </c>
      <c r="D25" s="92" t="str">
        <f>IF(基本データ入力!M6="","",基本データ入力!M6)</f>
        <v/>
      </c>
      <c r="E25" s="13"/>
      <c r="F25" s="12"/>
      <c r="G25" s="192"/>
      <c r="H25" s="193"/>
      <c r="I25" s="185"/>
      <c r="J25" s="14"/>
      <c r="K25" s="12"/>
      <c r="L25" s="192"/>
      <c r="M25" s="199"/>
      <c r="N25" s="185"/>
      <c r="O25" s="95"/>
      <c r="P25" s="95"/>
      <c r="Q25" s="118">
        <f t="shared" si="2"/>
        <v>0</v>
      </c>
      <c r="R25" s="118">
        <f t="shared" si="3"/>
        <v>0</v>
      </c>
      <c r="S25" s="118">
        <f t="shared" si="4"/>
        <v>0</v>
      </c>
      <c r="T25" s="118">
        <f t="shared" si="5"/>
        <v>0</v>
      </c>
      <c r="U25">
        <f t="shared" si="6"/>
        <v>0</v>
      </c>
      <c r="V25">
        <f t="shared" si="7"/>
        <v>0</v>
      </c>
      <c r="W25" t="str">
        <f t="shared" si="8"/>
        <v/>
      </c>
      <c r="X25" t="str">
        <f t="shared" si="9"/>
        <v/>
      </c>
      <c r="Y25" t="str">
        <f t="shared" si="10"/>
        <v/>
      </c>
      <c r="Z25" t="str">
        <f t="shared" si="11"/>
        <v/>
      </c>
      <c r="AA25" t="str">
        <f t="shared" si="12"/>
        <v/>
      </c>
      <c r="AB25" t="str">
        <f t="shared" si="13"/>
        <v/>
      </c>
      <c r="AC25" t="str">
        <f t="shared" si="14"/>
        <v/>
      </c>
      <c r="AD25" t="str">
        <f t="shared" si="15"/>
        <v/>
      </c>
      <c r="AE25" t="str">
        <f t="shared" si="16"/>
        <v/>
      </c>
      <c r="AF25" t="str">
        <f t="shared" si="17"/>
        <v/>
      </c>
      <c r="AG25" t="str">
        <f t="shared" si="18"/>
        <v/>
      </c>
      <c r="AH25" t="str">
        <f t="shared" si="19"/>
        <v/>
      </c>
      <c r="AI25"/>
      <c r="AJ25" s="119">
        <f t="shared" si="20"/>
        <v>3</v>
      </c>
      <c r="AK25"/>
      <c r="AL25" s="120" t="s">
        <v>48</v>
      </c>
      <c r="AM25" s="5"/>
      <c r="AN25" s="114">
        <v>503</v>
      </c>
      <c r="AO25" s="96"/>
      <c r="AP25" s="96">
        <v>601</v>
      </c>
      <c r="AQ25" s="96">
        <v>500</v>
      </c>
      <c r="AR25" s="96">
        <v>5000</v>
      </c>
      <c r="AS25"/>
      <c r="AT25"/>
      <c r="AU25"/>
    </row>
    <row r="26" spans="1:47" ht="20.25" customHeight="1" x14ac:dyDescent="0.15">
      <c r="A26" s="11">
        <v>4</v>
      </c>
      <c r="B26" s="22" t="str">
        <f>IF(基本データ入力!L7="","",基本データ入力!L7)</f>
        <v/>
      </c>
      <c r="C26" s="5" t="str">
        <f>IF('処理用（さわらないようにお願いします）'!$I6="","",'処理用（さわらないようにお願いします）'!$I6)</f>
        <v/>
      </c>
      <c r="D26" s="92" t="str">
        <f>IF(基本データ入力!M7="","",基本データ入力!M7)</f>
        <v/>
      </c>
      <c r="E26" s="13"/>
      <c r="F26" s="12"/>
      <c r="G26" s="192"/>
      <c r="H26" s="193"/>
      <c r="I26" s="185"/>
      <c r="J26" s="14"/>
      <c r="K26" s="12"/>
      <c r="L26" s="192"/>
      <c r="M26" s="199"/>
      <c r="N26" s="185"/>
      <c r="O26" s="95"/>
      <c r="P26" s="95"/>
      <c r="Q26" s="118">
        <f t="shared" si="2"/>
        <v>0</v>
      </c>
      <c r="R26" s="118">
        <f t="shared" si="3"/>
        <v>0</v>
      </c>
      <c r="S26" s="118">
        <f t="shared" si="4"/>
        <v>0</v>
      </c>
      <c r="T26" s="118">
        <f t="shared" si="5"/>
        <v>0</v>
      </c>
      <c r="U26">
        <f t="shared" si="6"/>
        <v>0</v>
      </c>
      <c r="V26">
        <f t="shared" si="7"/>
        <v>0</v>
      </c>
      <c r="W26" t="str">
        <f t="shared" si="8"/>
        <v/>
      </c>
      <c r="X26" t="str">
        <f t="shared" si="9"/>
        <v/>
      </c>
      <c r="Y26" t="str">
        <f t="shared" si="10"/>
        <v/>
      </c>
      <c r="Z26" t="str">
        <f t="shared" si="11"/>
        <v/>
      </c>
      <c r="AA26" t="str">
        <f t="shared" si="12"/>
        <v/>
      </c>
      <c r="AB26" t="str">
        <f t="shared" si="13"/>
        <v/>
      </c>
      <c r="AC26" t="str">
        <f t="shared" si="14"/>
        <v/>
      </c>
      <c r="AD26" t="str">
        <f t="shared" si="15"/>
        <v/>
      </c>
      <c r="AE26" t="str">
        <f t="shared" si="16"/>
        <v/>
      </c>
      <c r="AF26" t="str">
        <f t="shared" si="17"/>
        <v/>
      </c>
      <c r="AG26" t="str">
        <f t="shared" si="18"/>
        <v/>
      </c>
      <c r="AH26" t="str">
        <f t="shared" si="19"/>
        <v/>
      </c>
      <c r="AI26"/>
      <c r="AJ26" s="119">
        <f t="shared" si="20"/>
        <v>4</v>
      </c>
      <c r="AK26"/>
      <c r="AL26" s="120" t="s">
        <v>49</v>
      </c>
      <c r="AM26" s="5"/>
      <c r="AN26" s="114">
        <v>504</v>
      </c>
      <c r="AO26" s="96"/>
      <c r="AP26" s="96">
        <v>615</v>
      </c>
      <c r="AQ26" s="96">
        <v>300</v>
      </c>
      <c r="AR26" s="96">
        <v>5000</v>
      </c>
      <c r="AS26"/>
      <c r="AT26"/>
      <c r="AU26"/>
    </row>
    <row r="27" spans="1:47" ht="20.25" customHeight="1" x14ac:dyDescent="0.15">
      <c r="A27" s="11">
        <v>5</v>
      </c>
      <c r="B27" s="22" t="str">
        <f>IF(基本データ入力!L8="","",基本データ入力!L8)</f>
        <v/>
      </c>
      <c r="C27" s="5" t="str">
        <f>IF('処理用（さわらないようにお願いします）'!$I7="","",'処理用（さわらないようにお願いします）'!$I7)</f>
        <v/>
      </c>
      <c r="D27" s="92" t="str">
        <f>IF(基本データ入力!M8="","",基本データ入力!M8)</f>
        <v/>
      </c>
      <c r="E27" s="13"/>
      <c r="F27" s="12"/>
      <c r="G27" s="192"/>
      <c r="H27" s="193"/>
      <c r="I27" s="185"/>
      <c r="J27" s="14"/>
      <c r="K27" s="12"/>
      <c r="L27" s="192"/>
      <c r="M27" s="199"/>
      <c r="N27" s="185"/>
      <c r="O27" s="95"/>
      <c r="P27" s="95"/>
      <c r="Q27" s="118">
        <f t="shared" si="2"/>
        <v>0</v>
      </c>
      <c r="R27" s="118">
        <f t="shared" si="3"/>
        <v>0</v>
      </c>
      <c r="S27" s="118">
        <f t="shared" si="4"/>
        <v>0</v>
      </c>
      <c r="T27" s="118">
        <f t="shared" si="5"/>
        <v>0</v>
      </c>
      <c r="U27">
        <f t="shared" si="6"/>
        <v>0</v>
      </c>
      <c r="V27">
        <f t="shared" si="7"/>
        <v>0</v>
      </c>
      <c r="W27" t="str">
        <f t="shared" si="8"/>
        <v/>
      </c>
      <c r="X27" t="str">
        <f t="shared" si="9"/>
        <v/>
      </c>
      <c r="Y27" t="str">
        <f t="shared" si="10"/>
        <v/>
      </c>
      <c r="Z27" t="str">
        <f t="shared" si="11"/>
        <v/>
      </c>
      <c r="AA27" t="str">
        <f t="shared" si="12"/>
        <v/>
      </c>
      <c r="AB27" t="str">
        <f t="shared" si="13"/>
        <v/>
      </c>
      <c r="AC27" t="str">
        <f t="shared" si="14"/>
        <v/>
      </c>
      <c r="AD27" t="str">
        <f t="shared" si="15"/>
        <v/>
      </c>
      <c r="AE27" t="str">
        <f t="shared" si="16"/>
        <v/>
      </c>
      <c r="AF27" t="str">
        <f t="shared" si="17"/>
        <v/>
      </c>
      <c r="AG27" t="str">
        <f t="shared" si="18"/>
        <v/>
      </c>
      <c r="AH27" t="str">
        <f t="shared" si="19"/>
        <v/>
      </c>
      <c r="AI27"/>
      <c r="AJ27" s="119">
        <f t="shared" si="20"/>
        <v>5</v>
      </c>
      <c r="AK27"/>
      <c r="AL27" s="121" t="s">
        <v>50</v>
      </c>
      <c r="AM27" s="6" t="s">
        <v>51</v>
      </c>
      <c r="AN27" s="114">
        <v>627</v>
      </c>
      <c r="AO27" s="96"/>
      <c r="AP27" s="96">
        <v>627</v>
      </c>
      <c r="AQ27" s="96">
        <v>300</v>
      </c>
      <c r="AR27" s="96">
        <v>1800</v>
      </c>
      <c r="AS27"/>
      <c r="AT27"/>
      <c r="AU27"/>
    </row>
    <row r="28" spans="1:47" ht="20.25" customHeight="1" x14ac:dyDescent="0.15">
      <c r="A28" s="11">
        <v>6</v>
      </c>
      <c r="B28" s="22" t="str">
        <f>IF(基本データ入力!L9="","",基本データ入力!L9)</f>
        <v/>
      </c>
      <c r="C28" s="5" t="str">
        <f>IF('処理用（さわらないようにお願いします）'!$I8="","",'処理用（さわらないようにお願いします）'!$I8)</f>
        <v/>
      </c>
      <c r="D28" s="92" t="str">
        <f>IF(基本データ入力!M9="","",基本データ入力!M9)</f>
        <v/>
      </c>
      <c r="E28" s="13"/>
      <c r="F28" s="12"/>
      <c r="G28" s="192"/>
      <c r="H28" s="193"/>
      <c r="I28" s="185"/>
      <c r="J28" s="14"/>
      <c r="K28" s="12"/>
      <c r="L28" s="192"/>
      <c r="M28" s="199"/>
      <c r="N28" s="185"/>
      <c r="O28" s="95"/>
      <c r="P28" s="95"/>
      <c r="Q28" s="118">
        <f t="shared" si="2"/>
        <v>0</v>
      </c>
      <c r="R28" s="118">
        <f t="shared" si="3"/>
        <v>0</v>
      </c>
      <c r="S28" s="118">
        <f t="shared" si="4"/>
        <v>0</v>
      </c>
      <c r="T28" s="118">
        <f t="shared" si="5"/>
        <v>0</v>
      </c>
      <c r="U28">
        <f t="shared" si="6"/>
        <v>0</v>
      </c>
      <c r="V28">
        <f t="shared" si="7"/>
        <v>0</v>
      </c>
      <c r="W28" t="str">
        <f t="shared" si="8"/>
        <v/>
      </c>
      <c r="X28" t="str">
        <f t="shared" si="9"/>
        <v/>
      </c>
      <c r="Y28" t="str">
        <f t="shared" si="10"/>
        <v/>
      </c>
      <c r="Z28" t="str">
        <f t="shared" si="11"/>
        <v/>
      </c>
      <c r="AA28" t="str">
        <f t="shared" si="12"/>
        <v/>
      </c>
      <c r="AB28" t="str">
        <f t="shared" si="13"/>
        <v/>
      </c>
      <c r="AC28" t="str">
        <f t="shared" si="14"/>
        <v/>
      </c>
      <c r="AD28" t="str">
        <f t="shared" si="15"/>
        <v/>
      </c>
      <c r="AE28" t="str">
        <f t="shared" si="16"/>
        <v/>
      </c>
      <c r="AF28" t="str">
        <f t="shared" si="17"/>
        <v/>
      </c>
      <c r="AG28" t="str">
        <f t="shared" si="18"/>
        <v/>
      </c>
      <c r="AH28" t="str">
        <f t="shared" si="19"/>
        <v/>
      </c>
      <c r="AI28"/>
      <c r="AJ28" s="119">
        <f t="shared" si="20"/>
        <v>6</v>
      </c>
      <c r="AK28"/>
      <c r="AL28" s="122"/>
      <c r="AM28" s="6" t="s">
        <v>52</v>
      </c>
      <c r="AN28" s="114">
        <v>640</v>
      </c>
      <c r="AO28" s="96"/>
      <c r="AP28" s="96">
        <v>640</v>
      </c>
      <c r="AQ28" s="96">
        <v>300</v>
      </c>
      <c r="AR28" s="96">
        <v>1800</v>
      </c>
      <c r="AS28"/>
      <c r="AT28"/>
      <c r="AU28"/>
    </row>
    <row r="29" spans="1:47" ht="20.25" customHeight="1" x14ac:dyDescent="0.15">
      <c r="A29" s="11">
        <v>7</v>
      </c>
      <c r="B29" s="22" t="str">
        <f>IF(基本データ入力!L10="","",基本データ入力!L10)</f>
        <v/>
      </c>
      <c r="C29" s="5" t="str">
        <f>IF('処理用（さわらないようにお願いします）'!$I9="","",'処理用（さわらないようにお願いします）'!$I9)</f>
        <v/>
      </c>
      <c r="D29" s="92" t="str">
        <f>IF(基本データ入力!M10="","",基本データ入力!M10)</f>
        <v/>
      </c>
      <c r="E29" s="13"/>
      <c r="F29" s="12"/>
      <c r="G29" s="192"/>
      <c r="H29" s="193"/>
      <c r="I29" s="185"/>
      <c r="J29" s="14"/>
      <c r="K29" s="12"/>
      <c r="L29" s="192"/>
      <c r="M29" s="199"/>
      <c r="N29" s="185"/>
      <c r="O29" s="95"/>
      <c r="P29" s="95"/>
      <c r="Q29" s="118">
        <f t="shared" si="2"/>
        <v>0</v>
      </c>
      <c r="R29" s="118">
        <f t="shared" si="3"/>
        <v>0</v>
      </c>
      <c r="S29" s="118">
        <f t="shared" si="4"/>
        <v>0</v>
      </c>
      <c r="T29" s="118">
        <f t="shared" si="5"/>
        <v>0</v>
      </c>
      <c r="U29">
        <f t="shared" si="6"/>
        <v>0</v>
      </c>
      <c r="V29">
        <f t="shared" si="7"/>
        <v>0</v>
      </c>
      <c r="W29" t="str">
        <f t="shared" si="8"/>
        <v/>
      </c>
      <c r="X29" t="str">
        <f t="shared" si="9"/>
        <v/>
      </c>
      <c r="Y29" t="str">
        <f t="shared" si="10"/>
        <v/>
      </c>
      <c r="Z29" t="str">
        <f t="shared" si="11"/>
        <v/>
      </c>
      <c r="AA29" t="str">
        <f t="shared" si="12"/>
        <v/>
      </c>
      <c r="AB29" t="str">
        <f t="shared" si="13"/>
        <v/>
      </c>
      <c r="AC29" t="str">
        <f t="shared" si="14"/>
        <v/>
      </c>
      <c r="AD29" t="str">
        <f t="shared" si="15"/>
        <v/>
      </c>
      <c r="AE29" t="str">
        <f t="shared" si="16"/>
        <v/>
      </c>
      <c r="AF29" t="str">
        <f t="shared" si="17"/>
        <v/>
      </c>
      <c r="AG29" t="str">
        <f t="shared" si="18"/>
        <v/>
      </c>
      <c r="AH29" t="str">
        <f t="shared" si="19"/>
        <v/>
      </c>
      <c r="AI29"/>
      <c r="AJ29" s="119">
        <f t="shared" si="20"/>
        <v>7</v>
      </c>
      <c r="AK29"/>
      <c r="AL29" s="123"/>
      <c r="AM29" s="6" t="s">
        <v>53</v>
      </c>
      <c r="AN29" s="114">
        <v>650</v>
      </c>
      <c r="AO29" s="96"/>
      <c r="AP29" s="96">
        <v>650</v>
      </c>
      <c r="AQ29" s="96">
        <v>300</v>
      </c>
      <c r="AR29" s="96">
        <v>1800</v>
      </c>
      <c r="AS29"/>
      <c r="AT29"/>
      <c r="AU29"/>
    </row>
    <row r="30" spans="1:47" ht="20.25" customHeight="1" x14ac:dyDescent="0.15">
      <c r="A30" s="11">
        <v>8</v>
      </c>
      <c r="B30" s="22" t="str">
        <f>IF(基本データ入力!L11="","",基本データ入力!L11)</f>
        <v/>
      </c>
      <c r="C30" s="5" t="str">
        <f>IF('処理用（さわらないようにお願いします）'!$I10="","",'処理用（さわらないようにお願いします）'!$I10)</f>
        <v/>
      </c>
      <c r="D30" s="92" t="str">
        <f>IF(基本データ入力!M11="","",基本データ入力!M11)</f>
        <v/>
      </c>
      <c r="E30" s="13"/>
      <c r="F30" s="12"/>
      <c r="G30" s="192"/>
      <c r="H30" s="193"/>
      <c r="I30" s="185"/>
      <c r="J30" s="14"/>
      <c r="K30" s="12"/>
      <c r="L30" s="192"/>
      <c r="M30" s="199"/>
      <c r="N30" s="185"/>
      <c r="O30" s="95"/>
      <c r="P30" s="95"/>
      <c r="Q30" s="118">
        <f t="shared" si="2"/>
        <v>0</v>
      </c>
      <c r="R30" s="118">
        <f t="shared" si="3"/>
        <v>0</v>
      </c>
      <c r="S30" s="118">
        <f t="shared" si="4"/>
        <v>0</v>
      </c>
      <c r="T30" s="118">
        <f t="shared" si="5"/>
        <v>0</v>
      </c>
      <c r="U30">
        <f t="shared" si="6"/>
        <v>0</v>
      </c>
      <c r="V30">
        <f t="shared" si="7"/>
        <v>0</v>
      </c>
      <c r="W30" t="str">
        <f t="shared" si="8"/>
        <v/>
      </c>
      <c r="X30" t="str">
        <f t="shared" si="9"/>
        <v/>
      </c>
      <c r="Y30" t="str">
        <f t="shared" si="10"/>
        <v/>
      </c>
      <c r="Z30" t="str">
        <f t="shared" si="11"/>
        <v/>
      </c>
      <c r="AA30" t="str">
        <f t="shared" si="12"/>
        <v/>
      </c>
      <c r="AB30" t="str">
        <f t="shared" si="13"/>
        <v/>
      </c>
      <c r="AC30" t="str">
        <f t="shared" si="14"/>
        <v/>
      </c>
      <c r="AD30" t="str">
        <f t="shared" si="15"/>
        <v/>
      </c>
      <c r="AE30" t="str">
        <f t="shared" si="16"/>
        <v/>
      </c>
      <c r="AF30" t="str">
        <f t="shared" si="17"/>
        <v/>
      </c>
      <c r="AG30" t="str">
        <f t="shared" si="18"/>
        <v/>
      </c>
      <c r="AH30" t="str">
        <f t="shared" si="19"/>
        <v/>
      </c>
      <c r="AI30"/>
      <c r="AJ30" s="119">
        <f t="shared" si="20"/>
        <v>8</v>
      </c>
      <c r="AK30"/>
      <c r="AL30" s="121" t="s">
        <v>54</v>
      </c>
      <c r="AM30" s="6" t="s">
        <v>55</v>
      </c>
      <c r="AN30" s="114">
        <v>601</v>
      </c>
      <c r="AO30" s="96"/>
      <c r="AP30" s="96">
        <v>901</v>
      </c>
      <c r="AQ30" s="96">
        <v>300</v>
      </c>
      <c r="AR30" s="96">
        <v>3000</v>
      </c>
      <c r="AS30"/>
      <c r="AT30"/>
      <c r="AU30"/>
    </row>
    <row r="31" spans="1:47" ht="20.25" customHeight="1" x14ac:dyDescent="0.15">
      <c r="A31" s="11">
        <v>9</v>
      </c>
      <c r="B31" s="22" t="str">
        <f>IF(基本データ入力!L12="","",基本データ入力!L12)</f>
        <v/>
      </c>
      <c r="C31" s="5" t="str">
        <f>IF('処理用（さわらないようにお願いします）'!$I11="","",'処理用（さわらないようにお願いします）'!$I11)</f>
        <v/>
      </c>
      <c r="D31" s="92" t="str">
        <f>IF(基本データ入力!M12="","",基本データ入力!M12)</f>
        <v/>
      </c>
      <c r="E31" s="13"/>
      <c r="F31" s="12"/>
      <c r="G31" s="192"/>
      <c r="H31" s="193"/>
      <c r="I31" s="185"/>
      <c r="J31" s="14"/>
      <c r="K31" s="12"/>
      <c r="L31" s="192"/>
      <c r="M31" s="199"/>
      <c r="N31" s="185"/>
      <c r="O31" s="95"/>
      <c r="P31" s="95"/>
      <c r="Q31" s="118">
        <f t="shared" si="2"/>
        <v>0</v>
      </c>
      <c r="R31" s="118">
        <f t="shared" si="3"/>
        <v>0</v>
      </c>
      <c r="S31" s="118">
        <f t="shared" si="4"/>
        <v>0</v>
      </c>
      <c r="T31" s="118">
        <f t="shared" si="5"/>
        <v>0</v>
      </c>
      <c r="U31">
        <f t="shared" si="6"/>
        <v>0</v>
      </c>
      <c r="V31">
        <f t="shared" si="7"/>
        <v>0</v>
      </c>
      <c r="W31" t="str">
        <f t="shared" si="8"/>
        <v/>
      </c>
      <c r="X31" t="str">
        <f t="shared" si="9"/>
        <v/>
      </c>
      <c r="Y31" t="str">
        <f t="shared" si="10"/>
        <v/>
      </c>
      <c r="Z31" t="str">
        <f t="shared" si="11"/>
        <v/>
      </c>
      <c r="AA31" t="str">
        <f t="shared" si="12"/>
        <v/>
      </c>
      <c r="AB31" t="str">
        <f t="shared" si="13"/>
        <v/>
      </c>
      <c r="AC31" t="str">
        <f t="shared" si="14"/>
        <v/>
      </c>
      <c r="AD31" t="str">
        <f t="shared" si="15"/>
        <v/>
      </c>
      <c r="AE31" t="str">
        <f t="shared" si="16"/>
        <v/>
      </c>
      <c r="AF31" t="str">
        <f t="shared" si="17"/>
        <v/>
      </c>
      <c r="AG31" t="str">
        <f t="shared" si="18"/>
        <v/>
      </c>
      <c r="AH31" t="str">
        <f t="shared" si="19"/>
        <v/>
      </c>
      <c r="AI31"/>
      <c r="AJ31" s="119">
        <f t="shared" si="20"/>
        <v>9</v>
      </c>
      <c r="AK31"/>
      <c r="AL31" s="124"/>
      <c r="AM31" s="6" t="s">
        <v>56</v>
      </c>
      <c r="AN31" s="114">
        <v>615</v>
      </c>
      <c r="AO31" s="96"/>
      <c r="AP31" s="96"/>
      <c r="AQ31" s="96"/>
      <c r="AR31" s="96"/>
      <c r="AS31"/>
      <c r="AT31"/>
      <c r="AU31"/>
    </row>
    <row r="32" spans="1:47" ht="20.25" customHeight="1" thickBot="1" x14ac:dyDescent="0.2">
      <c r="A32" s="11">
        <v>10</v>
      </c>
      <c r="B32" s="22" t="str">
        <f>IF(基本データ入力!L13="","",基本データ入力!L13)</f>
        <v/>
      </c>
      <c r="C32" s="5" t="str">
        <f>IF('処理用（さわらないようにお願いします）'!$I12="","",'処理用（さわらないようにお願いします）'!$I12)</f>
        <v/>
      </c>
      <c r="D32" s="92" t="str">
        <f>IF(基本データ入力!M13="","",基本データ入力!M13)</f>
        <v/>
      </c>
      <c r="E32" s="13"/>
      <c r="F32" s="12"/>
      <c r="G32" s="192"/>
      <c r="H32" s="193"/>
      <c r="I32" s="185"/>
      <c r="J32" s="14"/>
      <c r="K32" s="12"/>
      <c r="L32" s="192"/>
      <c r="M32" s="199"/>
      <c r="N32" s="185"/>
      <c r="O32" s="95"/>
      <c r="P32" s="95"/>
      <c r="Q32" s="118">
        <f t="shared" si="2"/>
        <v>0</v>
      </c>
      <c r="R32" s="118">
        <f t="shared" si="3"/>
        <v>0</v>
      </c>
      <c r="S32" s="118">
        <f t="shared" si="4"/>
        <v>0</v>
      </c>
      <c r="T32" s="118">
        <f t="shared" si="5"/>
        <v>0</v>
      </c>
      <c r="U32">
        <f t="shared" si="6"/>
        <v>0</v>
      </c>
      <c r="V32">
        <f t="shared" si="7"/>
        <v>0</v>
      </c>
      <c r="W32" t="str">
        <f t="shared" si="8"/>
        <v/>
      </c>
      <c r="X32" t="str">
        <f t="shared" si="9"/>
        <v/>
      </c>
      <c r="Y32" t="str">
        <f t="shared" si="10"/>
        <v/>
      </c>
      <c r="Z32" t="str">
        <f t="shared" si="11"/>
        <v/>
      </c>
      <c r="AA32" t="str">
        <f t="shared" si="12"/>
        <v/>
      </c>
      <c r="AB32" t="str">
        <f t="shared" si="13"/>
        <v/>
      </c>
      <c r="AC32" t="str">
        <f t="shared" si="14"/>
        <v/>
      </c>
      <c r="AD32" t="str">
        <f t="shared" si="15"/>
        <v/>
      </c>
      <c r="AE32" t="str">
        <f t="shared" si="16"/>
        <v/>
      </c>
      <c r="AF32" t="str">
        <f t="shared" si="17"/>
        <v/>
      </c>
      <c r="AG32" t="str">
        <f t="shared" si="18"/>
        <v/>
      </c>
      <c r="AH32" t="str">
        <f t="shared" si="19"/>
        <v/>
      </c>
      <c r="AI32"/>
      <c r="AJ32" s="119">
        <f t="shared" si="20"/>
        <v>10</v>
      </c>
      <c r="AK32"/>
      <c r="AL32" s="121" t="s">
        <v>57</v>
      </c>
      <c r="AM32" s="125" t="s">
        <v>58</v>
      </c>
      <c r="AN32" s="126">
        <v>901</v>
      </c>
      <c r="AO32" s="96"/>
      <c r="AP32" s="96"/>
      <c r="AQ32" s="96"/>
      <c r="AR32" s="96"/>
      <c r="AS32"/>
      <c r="AT32"/>
      <c r="AU32"/>
    </row>
    <row r="33" spans="1:47" ht="20.25" customHeight="1" x14ac:dyDescent="0.15">
      <c r="A33" s="11">
        <v>11</v>
      </c>
      <c r="B33" s="22" t="str">
        <f>IF(基本データ入力!L14="","",基本データ入力!L14)</f>
        <v/>
      </c>
      <c r="C33" s="5" t="str">
        <f>IF('処理用（さわらないようにお願いします）'!$I13="","",'処理用（さわらないようにお願いします）'!$I13)</f>
        <v/>
      </c>
      <c r="D33" s="92" t="str">
        <f>IF(基本データ入力!M14="","",基本データ入力!M14)</f>
        <v/>
      </c>
      <c r="E33" s="13"/>
      <c r="F33" s="12"/>
      <c r="G33" s="192"/>
      <c r="H33" s="193"/>
      <c r="I33" s="185"/>
      <c r="J33" s="14"/>
      <c r="K33" s="12"/>
      <c r="L33" s="192"/>
      <c r="M33" s="199"/>
      <c r="N33" s="185"/>
      <c r="O33" s="95"/>
      <c r="P33" s="95"/>
      <c r="Q33" s="118">
        <f t="shared" si="2"/>
        <v>0</v>
      </c>
      <c r="R33" s="118">
        <f t="shared" si="3"/>
        <v>0</v>
      </c>
      <c r="S33" s="118">
        <f t="shared" si="4"/>
        <v>0</v>
      </c>
      <c r="T33" s="118">
        <f t="shared" si="5"/>
        <v>0</v>
      </c>
      <c r="U33">
        <f t="shared" si="6"/>
        <v>0</v>
      </c>
      <c r="V33">
        <f t="shared" si="7"/>
        <v>0</v>
      </c>
      <c r="W33" t="str">
        <f t="shared" si="8"/>
        <v/>
      </c>
      <c r="X33" t="str">
        <f t="shared" si="9"/>
        <v/>
      </c>
      <c r="Y33" t="str">
        <f t="shared" si="10"/>
        <v/>
      </c>
      <c r="Z33" t="str">
        <f t="shared" si="11"/>
        <v/>
      </c>
      <c r="AA33" t="str">
        <f t="shared" si="12"/>
        <v/>
      </c>
      <c r="AB33" t="str">
        <f t="shared" si="13"/>
        <v/>
      </c>
      <c r="AC33" t="str">
        <f t="shared" si="14"/>
        <v/>
      </c>
      <c r="AD33" t="str">
        <f t="shared" si="15"/>
        <v/>
      </c>
      <c r="AE33" t="str">
        <f t="shared" si="16"/>
        <v/>
      </c>
      <c r="AF33" t="str">
        <f t="shared" si="17"/>
        <v/>
      </c>
      <c r="AG33" t="str">
        <f t="shared" si="18"/>
        <v/>
      </c>
      <c r="AH33" t="str">
        <f t="shared" si="19"/>
        <v/>
      </c>
      <c r="AI33"/>
      <c r="AJ33" s="119">
        <f t="shared" si="20"/>
        <v>11</v>
      </c>
      <c r="AK33"/>
      <c r="AL33" s="127" t="s">
        <v>59</v>
      </c>
      <c r="AM33" s="128" t="s">
        <v>60</v>
      </c>
      <c r="AN33" s="129">
        <v>431</v>
      </c>
      <c r="AO33" s="96"/>
      <c r="AP33" s="96"/>
      <c r="AQ33" s="96"/>
      <c r="AR33" s="96"/>
      <c r="AS33"/>
      <c r="AT33"/>
      <c r="AU33"/>
    </row>
    <row r="34" spans="1:47" ht="20.25" customHeight="1" x14ac:dyDescent="0.15">
      <c r="A34" s="11">
        <v>12</v>
      </c>
      <c r="B34" s="22" t="str">
        <f>IF(基本データ入力!L15="","",基本データ入力!L15)</f>
        <v/>
      </c>
      <c r="C34" s="5" t="str">
        <f>IF('処理用（さわらないようにお願いします）'!$I14="","",'処理用（さわらないようにお願いします）'!$I14)</f>
        <v/>
      </c>
      <c r="D34" s="92" t="str">
        <f>IF(基本データ入力!M15="","",基本データ入力!M15)</f>
        <v/>
      </c>
      <c r="E34" s="13"/>
      <c r="F34" s="12"/>
      <c r="G34" s="192"/>
      <c r="H34" s="193"/>
      <c r="I34" s="185"/>
      <c r="J34" s="14"/>
      <c r="K34" s="12"/>
      <c r="L34" s="192"/>
      <c r="M34" s="199"/>
      <c r="N34" s="185"/>
      <c r="O34" s="95"/>
      <c r="P34" s="95"/>
      <c r="Q34" s="118">
        <f t="shared" si="2"/>
        <v>0</v>
      </c>
      <c r="R34" s="118">
        <f t="shared" si="3"/>
        <v>0</v>
      </c>
      <c r="S34" s="118">
        <f t="shared" si="4"/>
        <v>0</v>
      </c>
      <c r="T34" s="118">
        <f t="shared" si="5"/>
        <v>0</v>
      </c>
      <c r="U34">
        <f t="shared" si="6"/>
        <v>0</v>
      </c>
      <c r="V34">
        <f t="shared" si="7"/>
        <v>0</v>
      </c>
      <c r="W34" t="str">
        <f t="shared" si="8"/>
        <v/>
      </c>
      <c r="X34" t="str">
        <f t="shared" si="9"/>
        <v/>
      </c>
      <c r="Y34" t="str">
        <f t="shared" si="10"/>
        <v/>
      </c>
      <c r="Z34" t="str">
        <f t="shared" si="11"/>
        <v/>
      </c>
      <c r="AA34" t="str">
        <f t="shared" si="12"/>
        <v/>
      </c>
      <c r="AB34" t="str">
        <f t="shared" si="13"/>
        <v/>
      </c>
      <c r="AC34" t="str">
        <f t="shared" si="14"/>
        <v/>
      </c>
      <c r="AD34" t="str">
        <f t="shared" si="15"/>
        <v/>
      </c>
      <c r="AE34" t="str">
        <f t="shared" si="16"/>
        <v/>
      </c>
      <c r="AF34" t="str">
        <f t="shared" si="17"/>
        <v/>
      </c>
      <c r="AG34" t="str">
        <f t="shared" si="18"/>
        <v/>
      </c>
      <c r="AH34" t="str">
        <f t="shared" si="19"/>
        <v/>
      </c>
      <c r="AI34"/>
      <c r="AJ34" s="119">
        <f t="shared" si="20"/>
        <v>12</v>
      </c>
      <c r="AK34"/>
      <c r="AL34" s="130"/>
      <c r="AM34" s="5" t="s">
        <v>61</v>
      </c>
      <c r="AN34" s="114">
        <v>432</v>
      </c>
      <c r="AO34" s="96"/>
      <c r="AP34" s="96"/>
      <c r="AQ34" s="96"/>
      <c r="AR34" s="96"/>
      <c r="AS34"/>
      <c r="AT34"/>
      <c r="AU34"/>
    </row>
    <row r="35" spans="1:47" ht="20.25" customHeight="1" x14ac:dyDescent="0.15">
      <c r="A35" s="11">
        <v>13</v>
      </c>
      <c r="B35" s="22" t="str">
        <f>IF(基本データ入力!L16="","",基本データ入力!L16)</f>
        <v/>
      </c>
      <c r="C35" s="5" t="str">
        <f>IF('処理用（さわらないようにお願いします）'!$I15="","",'処理用（さわらないようにお願いします）'!$I15)</f>
        <v/>
      </c>
      <c r="D35" s="92" t="str">
        <f>IF(基本データ入力!M16="","",基本データ入力!M16)</f>
        <v/>
      </c>
      <c r="E35" s="13"/>
      <c r="F35" s="12"/>
      <c r="G35" s="192"/>
      <c r="H35" s="193"/>
      <c r="I35" s="185"/>
      <c r="J35" s="14"/>
      <c r="K35" s="12"/>
      <c r="L35" s="192"/>
      <c r="M35" s="199"/>
      <c r="N35" s="185"/>
      <c r="O35" s="95"/>
      <c r="P35" s="95"/>
      <c r="Q35" s="118">
        <f t="shared" si="2"/>
        <v>0</v>
      </c>
      <c r="R35" s="118">
        <f t="shared" si="3"/>
        <v>0</v>
      </c>
      <c r="S35" s="118">
        <f t="shared" si="4"/>
        <v>0</v>
      </c>
      <c r="T35" s="118">
        <f t="shared" si="5"/>
        <v>0</v>
      </c>
      <c r="U35">
        <f t="shared" si="6"/>
        <v>0</v>
      </c>
      <c r="V35">
        <f t="shared" si="7"/>
        <v>0</v>
      </c>
      <c r="W35" t="str">
        <f t="shared" si="8"/>
        <v/>
      </c>
      <c r="X35" t="str">
        <f t="shared" si="9"/>
        <v/>
      </c>
      <c r="Y35" t="str">
        <f t="shared" si="10"/>
        <v/>
      </c>
      <c r="Z35" t="str">
        <f t="shared" si="11"/>
        <v/>
      </c>
      <c r="AA35" t="str">
        <f t="shared" si="12"/>
        <v/>
      </c>
      <c r="AB35" t="str">
        <f t="shared" si="13"/>
        <v/>
      </c>
      <c r="AC35" t="str">
        <f t="shared" si="14"/>
        <v/>
      </c>
      <c r="AD35" t="str">
        <f t="shared" si="15"/>
        <v/>
      </c>
      <c r="AE35" t="str">
        <f t="shared" si="16"/>
        <v/>
      </c>
      <c r="AF35" t="str">
        <f t="shared" si="17"/>
        <v/>
      </c>
      <c r="AG35" t="str">
        <f t="shared" si="18"/>
        <v/>
      </c>
      <c r="AH35" t="str">
        <f t="shared" si="19"/>
        <v/>
      </c>
      <c r="AI35"/>
      <c r="AJ35" s="119">
        <f t="shared" si="20"/>
        <v>13</v>
      </c>
      <c r="AK35"/>
      <c r="AL35" s="130"/>
      <c r="AM35" s="5" t="s">
        <v>62</v>
      </c>
      <c r="AN35" s="114">
        <v>433</v>
      </c>
      <c r="AO35" s="96"/>
      <c r="AP35" s="96"/>
      <c r="AQ35" s="96"/>
      <c r="AR35" s="96"/>
      <c r="AS35"/>
      <c r="AT35"/>
      <c r="AU35"/>
    </row>
    <row r="36" spans="1:47" ht="20.25" customHeight="1" x14ac:dyDescent="0.15">
      <c r="A36" s="11">
        <v>14</v>
      </c>
      <c r="B36" s="22" t="str">
        <f>IF(基本データ入力!L17="","",基本データ入力!L17)</f>
        <v/>
      </c>
      <c r="C36" s="5" t="str">
        <f>IF('処理用（さわらないようにお願いします）'!$I16="","",'処理用（さわらないようにお願いします）'!$I16)</f>
        <v/>
      </c>
      <c r="D36" s="92" t="str">
        <f>IF(基本データ入力!M17="","",基本データ入力!M17)</f>
        <v/>
      </c>
      <c r="E36" s="13"/>
      <c r="F36" s="12"/>
      <c r="G36" s="192"/>
      <c r="H36" s="193"/>
      <c r="I36" s="185"/>
      <c r="J36" s="14"/>
      <c r="K36" s="12"/>
      <c r="L36" s="192"/>
      <c r="M36" s="199"/>
      <c r="N36" s="185"/>
      <c r="O36" s="95"/>
      <c r="P36" s="95"/>
      <c r="Q36" s="118">
        <f t="shared" si="2"/>
        <v>0</v>
      </c>
      <c r="R36" s="118">
        <f t="shared" si="3"/>
        <v>0</v>
      </c>
      <c r="S36" s="118">
        <f t="shared" si="4"/>
        <v>0</v>
      </c>
      <c r="T36" s="118">
        <f t="shared" si="5"/>
        <v>0</v>
      </c>
      <c r="U36">
        <f t="shared" si="6"/>
        <v>0</v>
      </c>
      <c r="V36">
        <f t="shared" si="7"/>
        <v>0</v>
      </c>
      <c r="W36" t="str">
        <f t="shared" si="8"/>
        <v/>
      </c>
      <c r="X36" t="str">
        <f t="shared" si="9"/>
        <v/>
      </c>
      <c r="Y36" t="str">
        <f t="shared" si="10"/>
        <v/>
      </c>
      <c r="Z36" t="str">
        <f t="shared" si="11"/>
        <v/>
      </c>
      <c r="AA36" t="str">
        <f t="shared" si="12"/>
        <v/>
      </c>
      <c r="AB36" t="str">
        <f t="shared" si="13"/>
        <v/>
      </c>
      <c r="AC36" t="str">
        <f t="shared" si="14"/>
        <v/>
      </c>
      <c r="AD36" t="str">
        <f t="shared" si="15"/>
        <v/>
      </c>
      <c r="AE36" t="str">
        <f t="shared" si="16"/>
        <v/>
      </c>
      <c r="AF36" t="str">
        <f t="shared" si="17"/>
        <v/>
      </c>
      <c r="AG36" t="str">
        <f t="shared" si="18"/>
        <v/>
      </c>
      <c r="AH36" t="str">
        <f t="shared" si="19"/>
        <v/>
      </c>
      <c r="AI36"/>
      <c r="AJ36" s="119">
        <f t="shared" si="20"/>
        <v>14</v>
      </c>
      <c r="AK36"/>
      <c r="AL36" s="130"/>
      <c r="AM36" s="5" t="s">
        <v>63</v>
      </c>
      <c r="AN36" s="114">
        <v>434</v>
      </c>
      <c r="AO36" s="96"/>
      <c r="AP36" s="96"/>
      <c r="AQ36" s="96"/>
      <c r="AR36" s="96"/>
      <c r="AS36"/>
      <c r="AT36"/>
      <c r="AU36"/>
    </row>
    <row r="37" spans="1:47" ht="20.25" customHeight="1" x14ac:dyDescent="0.15">
      <c r="A37" s="11">
        <v>15</v>
      </c>
      <c r="B37" s="22" t="str">
        <f>IF(基本データ入力!L18="","",基本データ入力!L18)</f>
        <v/>
      </c>
      <c r="C37" s="5" t="str">
        <f>IF('処理用（さわらないようにお願いします）'!$I17="","",'処理用（さわらないようにお願いします）'!$I17)</f>
        <v/>
      </c>
      <c r="D37" s="92" t="str">
        <f>IF(基本データ入力!M18="","",基本データ入力!M18)</f>
        <v/>
      </c>
      <c r="E37" s="13"/>
      <c r="F37" s="12"/>
      <c r="G37" s="192"/>
      <c r="H37" s="193"/>
      <c r="I37" s="185"/>
      <c r="J37" s="14"/>
      <c r="K37" s="12"/>
      <c r="L37" s="192"/>
      <c r="M37" s="199"/>
      <c r="N37" s="185"/>
      <c r="O37" s="95"/>
      <c r="P37" s="95"/>
      <c r="Q37" s="118">
        <f t="shared" si="2"/>
        <v>0</v>
      </c>
      <c r="R37" s="118">
        <f t="shared" si="3"/>
        <v>0</v>
      </c>
      <c r="S37" s="118">
        <f t="shared" si="4"/>
        <v>0</v>
      </c>
      <c r="T37" s="118">
        <f t="shared" si="5"/>
        <v>0</v>
      </c>
      <c r="U37">
        <f t="shared" si="6"/>
        <v>0</v>
      </c>
      <c r="V37">
        <f t="shared" si="7"/>
        <v>0</v>
      </c>
      <c r="W37" t="str">
        <f t="shared" si="8"/>
        <v/>
      </c>
      <c r="X37" t="str">
        <f t="shared" si="9"/>
        <v/>
      </c>
      <c r="Y37" t="str">
        <f t="shared" si="10"/>
        <v/>
      </c>
      <c r="Z37" t="str">
        <f t="shared" si="11"/>
        <v/>
      </c>
      <c r="AA37" t="str">
        <f t="shared" si="12"/>
        <v/>
      </c>
      <c r="AB37" t="str">
        <f t="shared" si="13"/>
        <v/>
      </c>
      <c r="AC37" t="str">
        <f t="shared" si="14"/>
        <v/>
      </c>
      <c r="AD37" t="str">
        <f t="shared" si="15"/>
        <v/>
      </c>
      <c r="AE37" t="str">
        <f t="shared" si="16"/>
        <v/>
      </c>
      <c r="AF37" t="str">
        <f t="shared" si="17"/>
        <v/>
      </c>
      <c r="AG37" t="str">
        <f t="shared" si="18"/>
        <v/>
      </c>
      <c r="AH37" t="str">
        <f t="shared" si="19"/>
        <v/>
      </c>
      <c r="AI37"/>
      <c r="AJ37" s="119">
        <f t="shared" si="20"/>
        <v>15</v>
      </c>
      <c r="AK37"/>
      <c r="AL37" s="130"/>
      <c r="AM37" s="5" t="s">
        <v>64</v>
      </c>
      <c r="AN37" s="114">
        <v>435</v>
      </c>
      <c r="AO37" s="96"/>
      <c r="AP37" s="96"/>
      <c r="AQ37" s="96"/>
      <c r="AR37" s="96"/>
      <c r="AS37"/>
      <c r="AT37"/>
      <c r="AU37"/>
    </row>
    <row r="38" spans="1:47" ht="20.25" customHeight="1" thickBot="1" x14ac:dyDescent="0.2">
      <c r="A38" s="11">
        <v>16</v>
      </c>
      <c r="B38" s="22" t="str">
        <f>IF(基本データ入力!L19="","",基本データ入力!L19)</f>
        <v/>
      </c>
      <c r="C38" s="5" t="str">
        <f>IF('処理用（さわらないようにお願いします）'!$I18="","",'処理用（さわらないようにお願いします）'!$I18)</f>
        <v/>
      </c>
      <c r="D38" s="92" t="str">
        <f>IF(基本データ入力!M19="","",基本データ入力!M19)</f>
        <v/>
      </c>
      <c r="E38" s="13"/>
      <c r="F38" s="12"/>
      <c r="G38" s="192"/>
      <c r="H38" s="193"/>
      <c r="I38" s="185"/>
      <c r="J38" s="14"/>
      <c r="K38" s="12"/>
      <c r="L38" s="192"/>
      <c r="M38" s="199"/>
      <c r="N38" s="185"/>
      <c r="O38" s="95"/>
      <c r="P38" s="95"/>
      <c r="Q38" s="118">
        <f t="shared" si="2"/>
        <v>0</v>
      </c>
      <c r="R38" s="118">
        <f t="shared" si="3"/>
        <v>0</v>
      </c>
      <c r="S38" s="118">
        <f t="shared" si="4"/>
        <v>0</v>
      </c>
      <c r="T38" s="118">
        <f t="shared" si="5"/>
        <v>0</v>
      </c>
      <c r="U38">
        <f t="shared" si="6"/>
        <v>0</v>
      </c>
      <c r="V38">
        <f t="shared" si="7"/>
        <v>0</v>
      </c>
      <c r="W38" t="str">
        <f t="shared" si="8"/>
        <v/>
      </c>
      <c r="X38" t="str">
        <f t="shared" si="9"/>
        <v/>
      </c>
      <c r="Y38" t="str">
        <f t="shared" si="10"/>
        <v/>
      </c>
      <c r="Z38" t="str">
        <f t="shared" si="11"/>
        <v/>
      </c>
      <c r="AA38" t="str">
        <f t="shared" si="12"/>
        <v/>
      </c>
      <c r="AB38" t="str">
        <f t="shared" si="13"/>
        <v/>
      </c>
      <c r="AC38" t="str">
        <f t="shared" si="14"/>
        <v/>
      </c>
      <c r="AD38" t="str">
        <f t="shared" si="15"/>
        <v/>
      </c>
      <c r="AE38" t="str">
        <f t="shared" si="16"/>
        <v/>
      </c>
      <c r="AF38" t="str">
        <f t="shared" si="17"/>
        <v/>
      </c>
      <c r="AG38" t="str">
        <f t="shared" si="18"/>
        <v/>
      </c>
      <c r="AH38" t="str">
        <f t="shared" si="19"/>
        <v/>
      </c>
      <c r="AI38"/>
      <c r="AJ38" s="119">
        <f t="shared" si="20"/>
        <v>16</v>
      </c>
      <c r="AK38"/>
      <c r="AL38" s="130"/>
      <c r="AM38" s="125" t="s">
        <v>64</v>
      </c>
      <c r="AN38" s="126">
        <v>436</v>
      </c>
      <c r="AO38" s="96"/>
      <c r="AP38" s="96"/>
      <c r="AQ38" s="96"/>
      <c r="AR38" s="96"/>
      <c r="AS38"/>
      <c r="AT38"/>
      <c r="AU38"/>
    </row>
    <row r="39" spans="1:47" ht="20.25" customHeight="1" x14ac:dyDescent="0.15">
      <c r="A39" s="11">
        <v>17</v>
      </c>
      <c r="B39" s="22" t="str">
        <f>IF(基本データ入力!L20="","",基本データ入力!L20)</f>
        <v/>
      </c>
      <c r="C39" s="5" t="str">
        <f>IF('処理用（さわらないようにお願いします）'!$I19="","",'処理用（さわらないようにお願いします）'!$I19)</f>
        <v/>
      </c>
      <c r="D39" s="92" t="str">
        <f>IF(基本データ入力!M20="","",基本データ入力!M20)</f>
        <v/>
      </c>
      <c r="E39" s="13"/>
      <c r="F39" s="12"/>
      <c r="G39" s="192"/>
      <c r="H39" s="193"/>
      <c r="I39" s="185"/>
      <c r="J39" s="14"/>
      <c r="K39" s="12"/>
      <c r="L39" s="192"/>
      <c r="M39" s="199"/>
      <c r="N39" s="185"/>
      <c r="O39" s="95"/>
      <c r="P39" s="95"/>
      <c r="Q39" s="118">
        <f t="shared" si="2"/>
        <v>0</v>
      </c>
      <c r="R39" s="118">
        <f t="shared" si="3"/>
        <v>0</v>
      </c>
      <c r="S39" s="118">
        <f t="shared" si="4"/>
        <v>0</v>
      </c>
      <c r="T39" s="118">
        <f t="shared" si="5"/>
        <v>0</v>
      </c>
      <c r="U39">
        <f t="shared" si="6"/>
        <v>0</v>
      </c>
      <c r="V39">
        <f t="shared" si="7"/>
        <v>0</v>
      </c>
      <c r="W39" t="str">
        <f t="shared" si="8"/>
        <v/>
      </c>
      <c r="X39" t="str">
        <f t="shared" si="9"/>
        <v/>
      </c>
      <c r="Y39" t="str">
        <f t="shared" si="10"/>
        <v/>
      </c>
      <c r="Z39" t="str">
        <f t="shared" si="11"/>
        <v/>
      </c>
      <c r="AA39" t="str">
        <f t="shared" si="12"/>
        <v/>
      </c>
      <c r="AB39" t="str">
        <f t="shared" si="13"/>
        <v/>
      </c>
      <c r="AC39" t="str">
        <f t="shared" si="14"/>
        <v/>
      </c>
      <c r="AD39" t="str">
        <f t="shared" si="15"/>
        <v/>
      </c>
      <c r="AE39" t="str">
        <f t="shared" si="16"/>
        <v/>
      </c>
      <c r="AF39" t="str">
        <f t="shared" si="17"/>
        <v/>
      </c>
      <c r="AG39" t="str">
        <f t="shared" si="18"/>
        <v/>
      </c>
      <c r="AH39" t="str">
        <f t="shared" si="19"/>
        <v/>
      </c>
      <c r="AI39"/>
      <c r="AJ39" s="119">
        <f t="shared" si="20"/>
        <v>17</v>
      </c>
      <c r="AK39"/>
      <c r="AL39" s="127" t="s">
        <v>59</v>
      </c>
      <c r="AM39" s="128" t="s">
        <v>60</v>
      </c>
      <c r="AN39" s="129">
        <v>1431</v>
      </c>
      <c r="AO39" s="96"/>
      <c r="AP39" s="96"/>
      <c r="AQ39" s="96"/>
      <c r="AR39" s="96"/>
      <c r="AS39"/>
      <c r="AT39"/>
      <c r="AU39"/>
    </row>
    <row r="40" spans="1:47" ht="20.25" customHeight="1" x14ac:dyDescent="0.15">
      <c r="A40" s="11">
        <v>18</v>
      </c>
      <c r="B40" s="22" t="str">
        <f>IF(基本データ入力!L21="","",基本データ入力!L21)</f>
        <v/>
      </c>
      <c r="C40" s="5" t="str">
        <f>IF('処理用（さわらないようにお願いします）'!$I20="","",'処理用（さわらないようにお願いします）'!$I20)</f>
        <v/>
      </c>
      <c r="D40" s="92" t="str">
        <f>IF(基本データ入力!M21="","",基本データ入力!M21)</f>
        <v/>
      </c>
      <c r="E40" s="13"/>
      <c r="F40" s="12"/>
      <c r="G40" s="192"/>
      <c r="H40" s="193"/>
      <c r="I40" s="185"/>
      <c r="J40" s="14"/>
      <c r="K40" s="12"/>
      <c r="L40" s="192"/>
      <c r="M40" s="199"/>
      <c r="N40" s="185"/>
      <c r="O40" s="95"/>
      <c r="P40" s="95"/>
      <c r="Q40" s="118">
        <f t="shared" si="2"/>
        <v>0</v>
      </c>
      <c r="R40" s="118">
        <f t="shared" si="3"/>
        <v>0</v>
      </c>
      <c r="S40" s="118">
        <f t="shared" si="4"/>
        <v>0</v>
      </c>
      <c r="T40" s="118">
        <f t="shared" si="5"/>
        <v>0</v>
      </c>
      <c r="U40">
        <f t="shared" si="6"/>
        <v>0</v>
      </c>
      <c r="V40">
        <f t="shared" si="7"/>
        <v>0</v>
      </c>
      <c r="W40" t="str">
        <f t="shared" si="8"/>
        <v/>
      </c>
      <c r="X40" t="str">
        <f t="shared" si="9"/>
        <v/>
      </c>
      <c r="Y40" t="str">
        <f t="shared" si="10"/>
        <v/>
      </c>
      <c r="Z40" t="str">
        <f t="shared" si="11"/>
        <v/>
      </c>
      <c r="AA40" t="str">
        <f t="shared" si="12"/>
        <v/>
      </c>
      <c r="AB40" t="str">
        <f t="shared" si="13"/>
        <v/>
      </c>
      <c r="AC40" t="str">
        <f t="shared" si="14"/>
        <v/>
      </c>
      <c r="AD40" t="str">
        <f t="shared" si="15"/>
        <v/>
      </c>
      <c r="AE40" t="str">
        <f t="shared" si="16"/>
        <v/>
      </c>
      <c r="AF40" t="str">
        <f t="shared" si="17"/>
        <v/>
      </c>
      <c r="AG40" t="str">
        <f t="shared" si="18"/>
        <v/>
      </c>
      <c r="AH40" t="str">
        <f t="shared" si="19"/>
        <v/>
      </c>
      <c r="AI40"/>
      <c r="AJ40" s="119">
        <f t="shared" si="20"/>
        <v>18</v>
      </c>
      <c r="AK40"/>
      <c r="AL40" s="131" t="s">
        <v>94</v>
      </c>
      <c r="AM40" s="5" t="s">
        <v>61</v>
      </c>
      <c r="AN40" s="114">
        <v>1432</v>
      </c>
      <c r="AO40" s="96"/>
      <c r="AP40" s="96"/>
      <c r="AQ40" s="96"/>
      <c r="AR40" s="96"/>
      <c r="AS40"/>
      <c r="AT40"/>
      <c r="AU40"/>
    </row>
    <row r="41" spans="1:47" ht="20.25" customHeight="1" x14ac:dyDescent="0.15">
      <c r="A41" s="11">
        <v>19</v>
      </c>
      <c r="B41" s="22" t="str">
        <f>IF(基本データ入力!L22="","",基本データ入力!L22)</f>
        <v/>
      </c>
      <c r="C41" s="5" t="str">
        <f>IF('処理用（さわらないようにお願いします）'!$I21="","",'処理用（さわらないようにお願いします）'!$I21)</f>
        <v/>
      </c>
      <c r="D41" s="92" t="str">
        <f>IF(基本データ入力!M22="","",基本データ入力!M22)</f>
        <v/>
      </c>
      <c r="E41" s="13"/>
      <c r="F41" s="12"/>
      <c r="G41" s="192"/>
      <c r="H41" s="193"/>
      <c r="I41" s="185"/>
      <c r="J41" s="14"/>
      <c r="K41" s="12"/>
      <c r="L41" s="192"/>
      <c r="M41" s="199"/>
      <c r="N41" s="185"/>
      <c r="O41" s="95"/>
      <c r="P41" s="95"/>
      <c r="Q41" s="118">
        <f t="shared" si="2"/>
        <v>0</v>
      </c>
      <c r="R41" s="118">
        <f t="shared" si="3"/>
        <v>0</v>
      </c>
      <c r="S41" s="118">
        <f t="shared" si="4"/>
        <v>0</v>
      </c>
      <c r="T41" s="118">
        <f t="shared" si="5"/>
        <v>0</v>
      </c>
      <c r="U41">
        <f t="shared" si="6"/>
        <v>0</v>
      </c>
      <c r="V41">
        <f t="shared" si="7"/>
        <v>0</v>
      </c>
      <c r="W41" t="str">
        <f t="shared" si="8"/>
        <v/>
      </c>
      <c r="X41" t="str">
        <f t="shared" si="9"/>
        <v/>
      </c>
      <c r="Y41" t="str">
        <f t="shared" si="10"/>
        <v/>
      </c>
      <c r="Z41" t="str">
        <f t="shared" si="11"/>
        <v/>
      </c>
      <c r="AA41" t="str">
        <f t="shared" si="12"/>
        <v/>
      </c>
      <c r="AB41" t="str">
        <f t="shared" si="13"/>
        <v/>
      </c>
      <c r="AC41" t="str">
        <f t="shared" si="14"/>
        <v/>
      </c>
      <c r="AD41" t="str">
        <f t="shared" si="15"/>
        <v/>
      </c>
      <c r="AE41" t="str">
        <f t="shared" si="16"/>
        <v/>
      </c>
      <c r="AF41" t="str">
        <f t="shared" si="17"/>
        <v/>
      </c>
      <c r="AG41" t="str">
        <f t="shared" si="18"/>
        <v/>
      </c>
      <c r="AH41" t="str">
        <f t="shared" si="19"/>
        <v/>
      </c>
      <c r="AI41"/>
      <c r="AJ41" s="119">
        <f t="shared" si="20"/>
        <v>19</v>
      </c>
      <c r="AK41"/>
      <c r="AL41" s="130"/>
      <c r="AM41" s="5" t="s">
        <v>62</v>
      </c>
      <c r="AN41" s="114">
        <v>1433</v>
      </c>
      <c r="AO41" s="96"/>
      <c r="AP41" s="96"/>
      <c r="AQ41" s="96"/>
      <c r="AR41" s="96"/>
      <c r="AS41"/>
      <c r="AT41"/>
      <c r="AU41"/>
    </row>
    <row r="42" spans="1:47" ht="20.25" customHeight="1" x14ac:dyDescent="0.15">
      <c r="A42" s="11">
        <v>20</v>
      </c>
      <c r="B42" s="22" t="str">
        <f>IF(基本データ入力!L23="","",基本データ入力!L23)</f>
        <v/>
      </c>
      <c r="C42" s="5" t="str">
        <f>IF('処理用（さわらないようにお願いします）'!$I22="","",'処理用（さわらないようにお願いします）'!$I22)</f>
        <v/>
      </c>
      <c r="D42" s="92" t="str">
        <f>IF(基本データ入力!M23="","",基本データ入力!M23)</f>
        <v/>
      </c>
      <c r="E42" s="13"/>
      <c r="F42" s="12"/>
      <c r="G42" s="192"/>
      <c r="H42" s="193"/>
      <c r="I42" s="185"/>
      <c r="J42" s="14"/>
      <c r="K42" s="12"/>
      <c r="L42" s="192"/>
      <c r="M42" s="199"/>
      <c r="N42" s="185"/>
      <c r="O42" s="95"/>
      <c r="P42" s="95"/>
      <c r="Q42" s="118">
        <f t="shared" si="2"/>
        <v>0</v>
      </c>
      <c r="R42" s="118">
        <f t="shared" si="3"/>
        <v>0</v>
      </c>
      <c r="S42" s="118">
        <f t="shared" si="4"/>
        <v>0</v>
      </c>
      <c r="T42" s="118">
        <f t="shared" si="5"/>
        <v>0</v>
      </c>
      <c r="U42">
        <f t="shared" si="6"/>
        <v>0</v>
      </c>
      <c r="V42">
        <f t="shared" si="7"/>
        <v>0</v>
      </c>
      <c r="W42" t="str">
        <f t="shared" si="8"/>
        <v/>
      </c>
      <c r="X42" t="str">
        <f t="shared" si="9"/>
        <v/>
      </c>
      <c r="Y42" t="str">
        <f t="shared" si="10"/>
        <v/>
      </c>
      <c r="Z42" t="str">
        <f t="shared" si="11"/>
        <v/>
      </c>
      <c r="AA42" t="str">
        <f t="shared" si="12"/>
        <v/>
      </c>
      <c r="AB42" t="str">
        <f t="shared" si="13"/>
        <v/>
      </c>
      <c r="AC42" t="str">
        <f t="shared" si="14"/>
        <v/>
      </c>
      <c r="AD42" t="str">
        <f t="shared" si="15"/>
        <v/>
      </c>
      <c r="AE42" t="str">
        <f t="shared" si="16"/>
        <v/>
      </c>
      <c r="AF42" t="str">
        <f t="shared" si="17"/>
        <v/>
      </c>
      <c r="AG42" t="str">
        <f t="shared" si="18"/>
        <v/>
      </c>
      <c r="AH42" t="str">
        <f t="shared" si="19"/>
        <v/>
      </c>
      <c r="AI42"/>
      <c r="AJ42" s="119">
        <f t="shared" si="20"/>
        <v>20</v>
      </c>
      <c r="AK42"/>
      <c r="AL42" s="130"/>
      <c r="AM42" s="5" t="s">
        <v>63</v>
      </c>
      <c r="AN42" s="114">
        <v>1434</v>
      </c>
      <c r="AO42" s="96"/>
      <c r="AP42" s="96"/>
      <c r="AQ42" s="96"/>
      <c r="AR42" s="96"/>
      <c r="AS42"/>
      <c r="AT42"/>
      <c r="AU42"/>
    </row>
    <row r="43" spans="1:47" ht="20.25" customHeight="1" x14ac:dyDescent="0.15">
      <c r="A43" s="11">
        <v>21</v>
      </c>
      <c r="B43" s="22" t="str">
        <f>IF(基本データ入力!L24="","",基本データ入力!L24)</f>
        <v/>
      </c>
      <c r="C43" s="5" t="str">
        <f>IF('処理用（さわらないようにお願いします）'!$I23="","",'処理用（さわらないようにお願いします）'!$I23)</f>
        <v/>
      </c>
      <c r="D43" s="92" t="str">
        <f>IF(基本データ入力!M24="","",基本データ入力!M24)</f>
        <v/>
      </c>
      <c r="E43" s="13"/>
      <c r="F43" s="12"/>
      <c r="G43" s="192"/>
      <c r="H43" s="193"/>
      <c r="I43" s="185"/>
      <c r="J43" s="14"/>
      <c r="K43" s="12"/>
      <c r="L43" s="192"/>
      <c r="M43" s="199"/>
      <c r="N43" s="185"/>
      <c r="O43" s="95"/>
      <c r="P43" s="95"/>
      <c r="Q43" s="118">
        <f t="shared" si="2"/>
        <v>0</v>
      </c>
      <c r="R43" s="118">
        <f t="shared" si="3"/>
        <v>0</v>
      </c>
      <c r="S43" s="118">
        <f t="shared" si="4"/>
        <v>0</v>
      </c>
      <c r="T43" s="118">
        <f t="shared" si="5"/>
        <v>0</v>
      </c>
      <c r="U43">
        <f t="shared" si="6"/>
        <v>0</v>
      </c>
      <c r="V43">
        <f t="shared" si="7"/>
        <v>0</v>
      </c>
      <c r="W43" t="str">
        <f t="shared" si="8"/>
        <v/>
      </c>
      <c r="X43" t="str">
        <f t="shared" si="9"/>
        <v/>
      </c>
      <c r="Y43" t="str">
        <f t="shared" si="10"/>
        <v/>
      </c>
      <c r="Z43" t="str">
        <f t="shared" si="11"/>
        <v/>
      </c>
      <c r="AA43" t="str">
        <f t="shared" si="12"/>
        <v/>
      </c>
      <c r="AB43" t="str">
        <f t="shared" si="13"/>
        <v/>
      </c>
      <c r="AC43" t="str">
        <f t="shared" si="14"/>
        <v/>
      </c>
      <c r="AD43" t="str">
        <f t="shared" si="15"/>
        <v/>
      </c>
      <c r="AE43" t="str">
        <f t="shared" si="16"/>
        <v/>
      </c>
      <c r="AF43" t="str">
        <f t="shared" si="17"/>
        <v/>
      </c>
      <c r="AG43" t="str">
        <f t="shared" si="18"/>
        <v/>
      </c>
      <c r="AH43" t="str">
        <f t="shared" si="19"/>
        <v/>
      </c>
      <c r="AI43"/>
      <c r="AJ43" s="119">
        <f t="shared" si="20"/>
        <v>21</v>
      </c>
      <c r="AK43"/>
      <c r="AL43" s="130"/>
      <c r="AM43" s="5" t="s">
        <v>64</v>
      </c>
      <c r="AN43" s="114">
        <v>1435</v>
      </c>
      <c r="AO43" s="96"/>
      <c r="AP43" s="96"/>
      <c r="AQ43" s="96"/>
      <c r="AR43" s="96"/>
      <c r="AS43"/>
      <c r="AT43"/>
      <c r="AU43"/>
    </row>
    <row r="44" spans="1:47" ht="20.25" customHeight="1" thickBot="1" x14ac:dyDescent="0.2">
      <c r="A44" s="11">
        <v>22</v>
      </c>
      <c r="B44" s="22" t="str">
        <f>IF(基本データ入力!L25="","",基本データ入力!L25)</f>
        <v/>
      </c>
      <c r="C44" s="5" t="str">
        <f>IF('処理用（さわらないようにお願いします）'!$I24="","",'処理用（さわらないようにお願いします）'!$I24)</f>
        <v/>
      </c>
      <c r="D44" s="92" t="str">
        <f>IF(基本データ入力!M25="","",基本データ入力!M25)</f>
        <v/>
      </c>
      <c r="E44" s="13"/>
      <c r="F44" s="12"/>
      <c r="G44" s="192"/>
      <c r="H44" s="193"/>
      <c r="I44" s="185"/>
      <c r="J44" s="14"/>
      <c r="K44" s="12"/>
      <c r="L44" s="192"/>
      <c r="M44" s="199"/>
      <c r="N44" s="185"/>
      <c r="O44" s="95"/>
      <c r="P44" s="95"/>
      <c r="Q44" s="118">
        <f t="shared" si="2"/>
        <v>0</v>
      </c>
      <c r="R44" s="118">
        <f t="shared" si="3"/>
        <v>0</v>
      </c>
      <c r="S44" s="118">
        <f t="shared" si="4"/>
        <v>0</v>
      </c>
      <c r="T44" s="118">
        <f t="shared" si="5"/>
        <v>0</v>
      </c>
      <c r="U44">
        <f t="shared" si="6"/>
        <v>0</v>
      </c>
      <c r="V44">
        <f t="shared" si="7"/>
        <v>0</v>
      </c>
      <c r="W44" t="str">
        <f t="shared" si="8"/>
        <v/>
      </c>
      <c r="X44" t="str">
        <f t="shared" si="9"/>
        <v/>
      </c>
      <c r="Y44" t="str">
        <f t="shared" si="10"/>
        <v/>
      </c>
      <c r="Z44" t="str">
        <f t="shared" si="11"/>
        <v/>
      </c>
      <c r="AA44" t="str">
        <f t="shared" si="12"/>
        <v/>
      </c>
      <c r="AB44" t="str">
        <f t="shared" si="13"/>
        <v/>
      </c>
      <c r="AC44" t="str">
        <f t="shared" si="14"/>
        <v/>
      </c>
      <c r="AD44" t="str">
        <f t="shared" si="15"/>
        <v/>
      </c>
      <c r="AE44" t="str">
        <f t="shared" si="16"/>
        <v/>
      </c>
      <c r="AF44" t="str">
        <f t="shared" si="17"/>
        <v/>
      </c>
      <c r="AG44" t="str">
        <f t="shared" si="18"/>
        <v/>
      </c>
      <c r="AH44" t="str">
        <f t="shared" si="19"/>
        <v/>
      </c>
      <c r="AI44"/>
      <c r="AJ44" s="119">
        <f t="shared" si="20"/>
        <v>22</v>
      </c>
      <c r="AK44"/>
      <c r="AL44" s="132"/>
      <c r="AM44" s="90" t="s">
        <v>64</v>
      </c>
      <c r="AN44" s="133">
        <v>1436</v>
      </c>
      <c r="AO44" s="115"/>
      <c r="AP44" s="96"/>
      <c r="AQ44" s="96"/>
      <c r="AR44" s="96"/>
      <c r="AS44"/>
      <c r="AT44"/>
      <c r="AU44"/>
    </row>
    <row r="45" spans="1:47" ht="20.25" customHeight="1" x14ac:dyDescent="0.15">
      <c r="A45" s="11">
        <v>23</v>
      </c>
      <c r="B45" s="22" t="str">
        <f>IF(基本データ入力!L26="","",基本データ入力!L26)</f>
        <v/>
      </c>
      <c r="C45" s="5" t="str">
        <f>IF('処理用（さわらないようにお願いします）'!$I25="","",'処理用（さわらないようにお願いします）'!$I25)</f>
        <v/>
      </c>
      <c r="D45" s="92" t="str">
        <f>IF(基本データ入力!M26="","",基本データ入力!M26)</f>
        <v/>
      </c>
      <c r="E45" s="13"/>
      <c r="F45" s="12"/>
      <c r="G45" s="192"/>
      <c r="H45" s="193"/>
      <c r="I45" s="185"/>
      <c r="J45" s="14"/>
      <c r="K45" s="12"/>
      <c r="L45" s="192"/>
      <c r="M45" s="199"/>
      <c r="N45" s="185"/>
      <c r="O45" s="95"/>
      <c r="P45" s="95"/>
      <c r="Q45" s="118">
        <f t="shared" si="2"/>
        <v>0</v>
      </c>
      <c r="R45" s="118">
        <f t="shared" si="3"/>
        <v>0</v>
      </c>
      <c r="S45" s="118">
        <f t="shared" si="4"/>
        <v>0</v>
      </c>
      <c r="T45" s="118">
        <f t="shared" si="5"/>
        <v>0</v>
      </c>
      <c r="U45">
        <f t="shared" si="6"/>
        <v>0</v>
      </c>
      <c r="V45">
        <f t="shared" si="7"/>
        <v>0</v>
      </c>
      <c r="W45" t="str">
        <f t="shared" si="8"/>
        <v/>
      </c>
      <c r="X45" t="str">
        <f t="shared" si="9"/>
        <v/>
      </c>
      <c r="Y45" t="str">
        <f t="shared" si="10"/>
        <v/>
      </c>
      <c r="Z45" t="str">
        <f t="shared" si="11"/>
        <v/>
      </c>
      <c r="AA45" t="str">
        <f t="shared" si="12"/>
        <v/>
      </c>
      <c r="AB45" t="str">
        <f t="shared" si="13"/>
        <v/>
      </c>
      <c r="AC45" t="str">
        <f t="shared" si="14"/>
        <v/>
      </c>
      <c r="AD45" t="str">
        <f t="shared" si="15"/>
        <v/>
      </c>
      <c r="AE45" t="str">
        <f t="shared" si="16"/>
        <v/>
      </c>
      <c r="AF45" t="str">
        <f t="shared" si="17"/>
        <v/>
      </c>
      <c r="AG45" t="str">
        <f t="shared" si="18"/>
        <v/>
      </c>
      <c r="AH45" t="str">
        <f t="shared" si="19"/>
        <v/>
      </c>
      <c r="AI45"/>
      <c r="AJ45" s="119">
        <f t="shared" si="20"/>
        <v>23</v>
      </c>
      <c r="AK45"/>
      <c r="AL45" s="130" t="s">
        <v>59</v>
      </c>
      <c r="AM45" s="89" t="s">
        <v>60</v>
      </c>
      <c r="AN45" s="134">
        <v>2431</v>
      </c>
      <c r="AO45" s="115"/>
      <c r="AP45" s="96"/>
      <c r="AQ45" s="96"/>
      <c r="AR45" s="96"/>
      <c r="AS45"/>
      <c r="AT45"/>
      <c r="AU45"/>
    </row>
    <row r="46" spans="1:47" ht="20.25" customHeight="1" x14ac:dyDescent="0.15">
      <c r="A46" s="11">
        <v>24</v>
      </c>
      <c r="B46" s="22" t="str">
        <f>IF(基本データ入力!L27="","",基本データ入力!L27)</f>
        <v/>
      </c>
      <c r="C46" s="5" t="str">
        <f>IF('処理用（さわらないようにお願いします）'!$I26="","",'処理用（さわらないようにお願いします）'!$I26)</f>
        <v/>
      </c>
      <c r="D46" s="92" t="str">
        <f>IF(基本データ入力!M27="","",基本データ入力!M27)</f>
        <v/>
      </c>
      <c r="E46" s="13"/>
      <c r="F46" s="12"/>
      <c r="G46" s="192"/>
      <c r="H46" s="193"/>
      <c r="I46" s="185"/>
      <c r="J46" s="14"/>
      <c r="K46" s="12"/>
      <c r="L46" s="192"/>
      <c r="M46" s="199"/>
      <c r="N46" s="185"/>
      <c r="O46" s="95"/>
      <c r="P46" s="95"/>
      <c r="Q46" s="118">
        <f t="shared" si="2"/>
        <v>0</v>
      </c>
      <c r="R46" s="118">
        <f t="shared" si="3"/>
        <v>0</v>
      </c>
      <c r="S46" s="118">
        <f t="shared" si="4"/>
        <v>0</v>
      </c>
      <c r="T46" s="118">
        <f t="shared" si="5"/>
        <v>0</v>
      </c>
      <c r="U46">
        <f t="shared" si="6"/>
        <v>0</v>
      </c>
      <c r="V46">
        <f t="shared" si="7"/>
        <v>0</v>
      </c>
      <c r="W46" t="str">
        <f t="shared" si="8"/>
        <v/>
      </c>
      <c r="X46" t="str">
        <f t="shared" si="9"/>
        <v/>
      </c>
      <c r="Y46" t="str">
        <f t="shared" si="10"/>
        <v/>
      </c>
      <c r="Z46" t="str">
        <f t="shared" si="11"/>
        <v/>
      </c>
      <c r="AA46" t="str">
        <f t="shared" si="12"/>
        <v/>
      </c>
      <c r="AB46" t="str">
        <f t="shared" si="13"/>
        <v/>
      </c>
      <c r="AC46" t="str">
        <f t="shared" si="14"/>
        <v/>
      </c>
      <c r="AD46" t="str">
        <f t="shared" si="15"/>
        <v/>
      </c>
      <c r="AE46" t="str">
        <f t="shared" si="16"/>
        <v/>
      </c>
      <c r="AF46" t="str">
        <f t="shared" si="17"/>
        <v/>
      </c>
      <c r="AG46" t="str">
        <f t="shared" si="18"/>
        <v/>
      </c>
      <c r="AH46" t="str">
        <f t="shared" si="19"/>
        <v/>
      </c>
      <c r="AI46"/>
      <c r="AJ46" s="119">
        <f t="shared" si="20"/>
        <v>24</v>
      </c>
      <c r="AK46"/>
      <c r="AL46" s="131" t="s">
        <v>95</v>
      </c>
      <c r="AM46" s="5" t="s">
        <v>61</v>
      </c>
      <c r="AN46" s="114">
        <v>2432</v>
      </c>
      <c r="AO46" s="115"/>
      <c r="AP46" s="96"/>
      <c r="AQ46" s="96"/>
      <c r="AR46" s="96"/>
      <c r="AS46"/>
      <c r="AT46"/>
      <c r="AU46"/>
    </row>
    <row r="47" spans="1:47" ht="20.25" customHeight="1" x14ac:dyDescent="0.15">
      <c r="A47" s="11">
        <v>25</v>
      </c>
      <c r="B47" s="22" t="str">
        <f>IF(基本データ入力!L28="","",基本データ入力!L28)</f>
        <v/>
      </c>
      <c r="C47" s="5" t="str">
        <f>IF('処理用（さわらないようにお願いします）'!$I27="","",'処理用（さわらないようにお願いします）'!$I27)</f>
        <v/>
      </c>
      <c r="D47" s="92" t="str">
        <f>IF(基本データ入力!M28="","",基本データ入力!M28)</f>
        <v/>
      </c>
      <c r="E47" s="13"/>
      <c r="F47" s="12"/>
      <c r="G47" s="192"/>
      <c r="H47" s="193"/>
      <c r="I47" s="185"/>
      <c r="J47" s="14"/>
      <c r="K47" s="12"/>
      <c r="L47" s="192"/>
      <c r="M47" s="199"/>
      <c r="N47" s="185"/>
      <c r="O47" s="95"/>
      <c r="P47" s="95"/>
      <c r="Q47" s="118">
        <f t="shared" si="2"/>
        <v>0</v>
      </c>
      <c r="R47" s="118">
        <f t="shared" si="3"/>
        <v>0</v>
      </c>
      <c r="S47" s="118">
        <f t="shared" si="4"/>
        <v>0</v>
      </c>
      <c r="T47" s="118">
        <f t="shared" si="5"/>
        <v>0</v>
      </c>
      <c r="U47">
        <f t="shared" si="6"/>
        <v>0</v>
      </c>
      <c r="V47">
        <f t="shared" si="7"/>
        <v>0</v>
      </c>
      <c r="W47" t="str">
        <f t="shared" si="8"/>
        <v/>
      </c>
      <c r="X47" t="str">
        <f t="shared" si="9"/>
        <v/>
      </c>
      <c r="Y47" t="str">
        <f t="shared" si="10"/>
        <v/>
      </c>
      <c r="Z47" t="str">
        <f t="shared" si="11"/>
        <v/>
      </c>
      <c r="AA47" t="str">
        <f t="shared" si="12"/>
        <v/>
      </c>
      <c r="AB47" t="str">
        <f t="shared" si="13"/>
        <v/>
      </c>
      <c r="AC47" t="str">
        <f t="shared" si="14"/>
        <v/>
      </c>
      <c r="AD47" t="str">
        <f t="shared" si="15"/>
        <v/>
      </c>
      <c r="AE47" t="str">
        <f t="shared" si="16"/>
        <v/>
      </c>
      <c r="AF47" t="str">
        <f t="shared" si="17"/>
        <v/>
      </c>
      <c r="AG47" t="str">
        <f t="shared" si="18"/>
        <v/>
      </c>
      <c r="AH47" t="str">
        <f t="shared" si="19"/>
        <v/>
      </c>
      <c r="AI47"/>
      <c r="AJ47" s="119">
        <f t="shared" si="20"/>
        <v>25</v>
      </c>
      <c r="AK47"/>
      <c r="AL47" s="130"/>
      <c r="AM47" s="5" t="s">
        <v>62</v>
      </c>
      <c r="AN47" s="114">
        <v>2433</v>
      </c>
      <c r="AO47" s="115"/>
      <c r="AP47" s="96"/>
      <c r="AQ47" s="96"/>
      <c r="AR47" s="96"/>
      <c r="AS47"/>
      <c r="AT47"/>
      <c r="AU47"/>
    </row>
    <row r="48" spans="1:47" ht="20.25" customHeight="1" x14ac:dyDescent="0.15">
      <c r="A48" s="11">
        <v>26</v>
      </c>
      <c r="B48" s="22" t="str">
        <f>IF(基本データ入力!L29="","",基本データ入力!L29)</f>
        <v/>
      </c>
      <c r="C48" s="5" t="str">
        <f>IF('処理用（さわらないようにお願いします）'!$I28="","",'処理用（さわらないようにお願いします）'!$I28)</f>
        <v/>
      </c>
      <c r="D48" s="92" t="str">
        <f>IF(基本データ入力!M29="","",基本データ入力!M29)</f>
        <v/>
      </c>
      <c r="E48" s="13"/>
      <c r="F48" s="12"/>
      <c r="G48" s="192"/>
      <c r="H48" s="193"/>
      <c r="I48" s="185"/>
      <c r="J48" s="14"/>
      <c r="K48" s="12"/>
      <c r="L48" s="192"/>
      <c r="M48" s="199"/>
      <c r="N48" s="185"/>
      <c r="O48" s="95"/>
      <c r="P48" s="95"/>
      <c r="Q48" s="118">
        <f t="shared" si="2"/>
        <v>0</v>
      </c>
      <c r="R48" s="118">
        <f t="shared" si="3"/>
        <v>0</v>
      </c>
      <c r="S48" s="118">
        <f t="shared" si="4"/>
        <v>0</v>
      </c>
      <c r="T48" s="118">
        <f t="shared" si="5"/>
        <v>0</v>
      </c>
      <c r="U48">
        <f t="shared" si="6"/>
        <v>0</v>
      </c>
      <c r="V48">
        <f t="shared" si="7"/>
        <v>0</v>
      </c>
      <c r="W48" t="str">
        <f t="shared" si="8"/>
        <v/>
      </c>
      <c r="X48" t="str">
        <f t="shared" si="9"/>
        <v/>
      </c>
      <c r="Y48" t="str">
        <f t="shared" si="10"/>
        <v/>
      </c>
      <c r="Z48" t="str">
        <f t="shared" si="11"/>
        <v/>
      </c>
      <c r="AA48" t="str">
        <f t="shared" si="12"/>
        <v/>
      </c>
      <c r="AB48" t="str">
        <f t="shared" si="13"/>
        <v/>
      </c>
      <c r="AC48" t="str">
        <f t="shared" si="14"/>
        <v/>
      </c>
      <c r="AD48" t="str">
        <f t="shared" si="15"/>
        <v/>
      </c>
      <c r="AE48" t="str">
        <f t="shared" si="16"/>
        <v/>
      </c>
      <c r="AF48" t="str">
        <f t="shared" si="17"/>
        <v/>
      </c>
      <c r="AG48" t="str">
        <f t="shared" si="18"/>
        <v/>
      </c>
      <c r="AH48" t="str">
        <f t="shared" si="19"/>
        <v/>
      </c>
      <c r="AI48"/>
      <c r="AJ48" s="119">
        <f t="shared" si="20"/>
        <v>26</v>
      </c>
      <c r="AK48"/>
      <c r="AL48" s="130"/>
      <c r="AM48" s="5" t="s">
        <v>63</v>
      </c>
      <c r="AN48" s="114">
        <v>2434</v>
      </c>
      <c r="AO48" s="115"/>
      <c r="AP48" s="96"/>
      <c r="AQ48" s="96"/>
      <c r="AR48" s="96"/>
      <c r="AS48"/>
      <c r="AT48"/>
      <c r="AU48"/>
    </row>
    <row r="49" spans="1:47" ht="20.25" customHeight="1" x14ac:dyDescent="0.15">
      <c r="A49" s="11">
        <v>27</v>
      </c>
      <c r="B49" s="22" t="str">
        <f>IF(基本データ入力!L30="","",基本データ入力!L30)</f>
        <v/>
      </c>
      <c r="C49" s="5" t="str">
        <f>IF('処理用（さわらないようにお願いします）'!$I29="","",'処理用（さわらないようにお願いします）'!$I29)</f>
        <v/>
      </c>
      <c r="D49" s="92" t="str">
        <f>IF(基本データ入力!M30="","",基本データ入力!M30)</f>
        <v/>
      </c>
      <c r="E49" s="13"/>
      <c r="F49" s="12"/>
      <c r="G49" s="192"/>
      <c r="H49" s="193"/>
      <c r="I49" s="185"/>
      <c r="J49" s="14"/>
      <c r="K49" s="12"/>
      <c r="L49" s="192"/>
      <c r="M49" s="199"/>
      <c r="N49" s="185"/>
      <c r="O49" s="95"/>
      <c r="P49" s="95"/>
      <c r="Q49" s="118">
        <f t="shared" si="2"/>
        <v>0</v>
      </c>
      <c r="R49" s="118">
        <f t="shared" si="3"/>
        <v>0</v>
      </c>
      <c r="S49" s="118">
        <f t="shared" si="4"/>
        <v>0</v>
      </c>
      <c r="T49" s="118">
        <f t="shared" si="5"/>
        <v>0</v>
      </c>
      <c r="U49">
        <f t="shared" si="6"/>
        <v>0</v>
      </c>
      <c r="V49">
        <f t="shared" si="7"/>
        <v>0</v>
      </c>
      <c r="W49" t="str">
        <f t="shared" si="8"/>
        <v/>
      </c>
      <c r="X49" t="str">
        <f t="shared" si="9"/>
        <v/>
      </c>
      <c r="Y49" t="str">
        <f t="shared" si="10"/>
        <v/>
      </c>
      <c r="Z49" t="str">
        <f t="shared" si="11"/>
        <v/>
      </c>
      <c r="AA49" t="str">
        <f t="shared" si="12"/>
        <v/>
      </c>
      <c r="AB49" t="str">
        <f t="shared" si="13"/>
        <v/>
      </c>
      <c r="AC49" t="str">
        <f t="shared" si="14"/>
        <v/>
      </c>
      <c r="AD49" t="str">
        <f t="shared" si="15"/>
        <v/>
      </c>
      <c r="AE49" t="str">
        <f t="shared" si="16"/>
        <v/>
      </c>
      <c r="AF49" t="str">
        <f t="shared" si="17"/>
        <v/>
      </c>
      <c r="AG49" t="str">
        <f t="shared" si="18"/>
        <v/>
      </c>
      <c r="AH49" t="str">
        <f t="shared" si="19"/>
        <v/>
      </c>
      <c r="AI49"/>
      <c r="AJ49" s="119">
        <f t="shared" si="20"/>
        <v>27</v>
      </c>
      <c r="AK49"/>
      <c r="AL49" s="130"/>
      <c r="AM49" s="5" t="s">
        <v>64</v>
      </c>
      <c r="AN49" s="114">
        <v>2435</v>
      </c>
      <c r="AO49" s="115"/>
      <c r="AP49" s="115"/>
      <c r="AQ49" s="115"/>
      <c r="AR49" s="115"/>
      <c r="AS49"/>
      <c r="AT49"/>
      <c r="AU49"/>
    </row>
    <row r="50" spans="1:47" ht="20.25" customHeight="1" thickBot="1" x14ac:dyDescent="0.2">
      <c r="A50" s="11">
        <v>28</v>
      </c>
      <c r="B50" s="22" t="str">
        <f>IF(基本データ入力!L31="","",基本データ入力!L31)</f>
        <v/>
      </c>
      <c r="C50" s="5" t="str">
        <f>IF('処理用（さわらないようにお願いします）'!$I30="","",'処理用（さわらないようにお願いします）'!$I30)</f>
        <v/>
      </c>
      <c r="D50" s="92" t="str">
        <f>IF(基本データ入力!M31="","",基本データ入力!M31)</f>
        <v/>
      </c>
      <c r="E50" s="13"/>
      <c r="F50" s="12"/>
      <c r="G50" s="192"/>
      <c r="H50" s="193"/>
      <c r="I50" s="185"/>
      <c r="J50" s="14"/>
      <c r="K50" s="12"/>
      <c r="L50" s="192"/>
      <c r="M50" s="199"/>
      <c r="N50" s="185"/>
      <c r="O50" s="95"/>
      <c r="P50" s="95"/>
      <c r="Q50" s="118">
        <f t="shared" si="2"/>
        <v>0</v>
      </c>
      <c r="R50" s="118">
        <f t="shared" si="3"/>
        <v>0</v>
      </c>
      <c r="S50" s="118">
        <f t="shared" si="4"/>
        <v>0</v>
      </c>
      <c r="T50" s="118">
        <f t="shared" si="5"/>
        <v>0</v>
      </c>
      <c r="U50">
        <f t="shared" si="6"/>
        <v>0</v>
      </c>
      <c r="V50">
        <f t="shared" si="7"/>
        <v>0</v>
      </c>
      <c r="W50" t="str">
        <f t="shared" si="8"/>
        <v/>
      </c>
      <c r="X50" t="str">
        <f t="shared" si="9"/>
        <v/>
      </c>
      <c r="Y50" t="str">
        <f t="shared" si="10"/>
        <v/>
      </c>
      <c r="Z50" t="str">
        <f t="shared" si="11"/>
        <v/>
      </c>
      <c r="AA50" t="str">
        <f t="shared" si="12"/>
        <v/>
      </c>
      <c r="AB50" t="str">
        <f t="shared" si="13"/>
        <v/>
      </c>
      <c r="AC50" t="str">
        <f t="shared" si="14"/>
        <v/>
      </c>
      <c r="AD50" t="str">
        <f t="shared" si="15"/>
        <v/>
      </c>
      <c r="AE50" t="str">
        <f t="shared" si="16"/>
        <v/>
      </c>
      <c r="AF50" t="str">
        <f t="shared" si="17"/>
        <v/>
      </c>
      <c r="AG50" t="str">
        <f t="shared" si="18"/>
        <v/>
      </c>
      <c r="AH50" t="str">
        <f t="shared" si="19"/>
        <v/>
      </c>
      <c r="AI50"/>
      <c r="AJ50" s="119">
        <f t="shared" si="20"/>
        <v>28</v>
      </c>
      <c r="AK50"/>
      <c r="AL50" s="130"/>
      <c r="AM50" s="125" t="s">
        <v>64</v>
      </c>
      <c r="AN50" s="126">
        <v>2436</v>
      </c>
      <c r="AO50" s="115"/>
      <c r="AP50" s="115"/>
      <c r="AQ50" s="115"/>
      <c r="AR50" s="115"/>
      <c r="AS50"/>
      <c r="AT50"/>
      <c r="AU50"/>
    </row>
    <row r="51" spans="1:47" ht="20.25" customHeight="1" x14ac:dyDescent="0.15">
      <c r="A51" s="11">
        <v>29</v>
      </c>
      <c r="B51" s="22" t="str">
        <f>IF(基本データ入力!L32="","",基本データ入力!L32)</f>
        <v/>
      </c>
      <c r="C51" s="5" t="str">
        <f>IF('処理用（さわらないようにお願いします）'!$I31="","",'処理用（さわらないようにお願いします）'!$I31)</f>
        <v/>
      </c>
      <c r="D51" s="92" t="str">
        <f>IF(基本データ入力!M32="","",基本データ入力!M32)</f>
        <v/>
      </c>
      <c r="E51" s="13"/>
      <c r="F51" s="12"/>
      <c r="G51" s="192"/>
      <c r="H51" s="193"/>
      <c r="I51" s="185"/>
      <c r="J51" s="14"/>
      <c r="K51" s="12"/>
      <c r="L51" s="192"/>
      <c r="M51" s="199"/>
      <c r="N51" s="185"/>
      <c r="O51" s="95"/>
      <c r="P51" s="95"/>
      <c r="Q51" s="118">
        <f t="shared" si="2"/>
        <v>0</v>
      </c>
      <c r="R51" s="118">
        <f t="shared" si="3"/>
        <v>0</v>
      </c>
      <c r="S51" s="118">
        <f t="shared" si="4"/>
        <v>0</v>
      </c>
      <c r="T51" s="118">
        <f t="shared" si="5"/>
        <v>0</v>
      </c>
      <c r="U51">
        <f t="shared" si="6"/>
        <v>0</v>
      </c>
      <c r="V51">
        <f t="shared" si="7"/>
        <v>0</v>
      </c>
      <c r="W51" t="str">
        <f t="shared" si="8"/>
        <v/>
      </c>
      <c r="X51" t="str">
        <f t="shared" si="9"/>
        <v/>
      </c>
      <c r="Y51" t="str">
        <f t="shared" si="10"/>
        <v/>
      </c>
      <c r="Z51" t="str">
        <f t="shared" si="11"/>
        <v/>
      </c>
      <c r="AA51" t="str">
        <f t="shared" si="12"/>
        <v/>
      </c>
      <c r="AB51" t="str">
        <f t="shared" si="13"/>
        <v/>
      </c>
      <c r="AC51" t="str">
        <f t="shared" si="14"/>
        <v/>
      </c>
      <c r="AD51" t="str">
        <f t="shared" si="15"/>
        <v/>
      </c>
      <c r="AE51" t="str">
        <f t="shared" si="16"/>
        <v/>
      </c>
      <c r="AF51" t="str">
        <f t="shared" si="17"/>
        <v/>
      </c>
      <c r="AG51" t="str">
        <f t="shared" si="18"/>
        <v/>
      </c>
      <c r="AH51" t="str">
        <f t="shared" si="19"/>
        <v/>
      </c>
      <c r="AI51"/>
      <c r="AJ51" s="119">
        <f t="shared" si="20"/>
        <v>29</v>
      </c>
      <c r="AK51"/>
      <c r="AL51" s="135"/>
      <c r="AM51" s="135"/>
      <c r="AN51" s="136"/>
      <c r="AO51" s="115"/>
      <c r="AP51" s="115"/>
      <c r="AQ51" s="115"/>
      <c r="AR51" s="115"/>
      <c r="AS51"/>
      <c r="AT51"/>
      <c r="AU51"/>
    </row>
    <row r="52" spans="1:47" ht="20.25" customHeight="1" x14ac:dyDescent="0.15">
      <c r="A52" s="11">
        <v>30</v>
      </c>
      <c r="B52" s="22" t="str">
        <f>IF(基本データ入力!L33="","",基本データ入力!L33)</f>
        <v/>
      </c>
      <c r="C52" s="5" t="str">
        <f>IF('処理用（さわらないようにお願いします）'!$I32="","",'処理用（さわらないようにお願いします）'!$I32)</f>
        <v/>
      </c>
      <c r="D52" s="92" t="str">
        <f>IF(基本データ入力!M33="","",基本データ入力!M33)</f>
        <v/>
      </c>
      <c r="E52" s="13"/>
      <c r="F52" s="12"/>
      <c r="G52" s="192"/>
      <c r="H52" s="193"/>
      <c r="I52" s="185"/>
      <c r="J52" s="14"/>
      <c r="K52" s="12"/>
      <c r="L52" s="192"/>
      <c r="M52" s="199"/>
      <c r="N52" s="185"/>
      <c r="O52" s="142"/>
      <c r="P52" s="142"/>
      <c r="Q52" s="3">
        <f t="shared" si="2"/>
        <v>0</v>
      </c>
      <c r="R52" s="3">
        <f t="shared" si="3"/>
        <v>0</v>
      </c>
      <c r="S52" s="3">
        <f t="shared" si="4"/>
        <v>0</v>
      </c>
      <c r="T52" s="3">
        <f t="shared" si="5"/>
        <v>0</v>
      </c>
      <c r="U52" s="139">
        <f t="shared" si="6"/>
        <v>0</v>
      </c>
      <c r="V52" s="139">
        <f t="shared" si="7"/>
        <v>0</v>
      </c>
      <c r="W52" s="139" t="str">
        <f t="shared" si="8"/>
        <v/>
      </c>
      <c r="X52" s="139" t="str">
        <f t="shared" si="9"/>
        <v/>
      </c>
      <c r="Y52" s="139" t="str">
        <f t="shared" si="10"/>
        <v/>
      </c>
      <c r="Z52" s="139" t="str">
        <f t="shared" si="11"/>
        <v/>
      </c>
      <c r="AA52" s="139" t="str">
        <f t="shared" si="12"/>
        <v/>
      </c>
      <c r="AB52" s="139" t="str">
        <f t="shared" si="13"/>
        <v/>
      </c>
      <c r="AC52" s="139" t="str">
        <f t="shared" si="14"/>
        <v/>
      </c>
      <c r="AD52" s="139" t="str">
        <f t="shared" si="15"/>
        <v/>
      </c>
      <c r="AE52" s="139" t="str">
        <f t="shared" si="16"/>
        <v/>
      </c>
      <c r="AF52" s="139" t="str">
        <f t="shared" si="17"/>
        <v/>
      </c>
      <c r="AG52" s="139" t="str">
        <f t="shared" si="18"/>
        <v/>
      </c>
      <c r="AH52" s="139" t="str">
        <f t="shared" si="19"/>
        <v/>
      </c>
      <c r="AJ52" s="163">
        <f t="shared" si="20"/>
        <v>30</v>
      </c>
      <c r="AO52" s="2"/>
      <c r="AP52" s="115"/>
      <c r="AQ52" s="115"/>
      <c r="AR52" s="115"/>
      <c r="AS52"/>
      <c r="AT52"/>
    </row>
    <row r="53" spans="1:47" ht="20.25" customHeight="1" x14ac:dyDescent="0.15">
      <c r="A53" s="11">
        <v>31</v>
      </c>
      <c r="B53" s="22" t="str">
        <f>IF(基本データ入力!L34="","",基本データ入力!L34)</f>
        <v/>
      </c>
      <c r="C53" s="5" t="str">
        <f>IF('処理用（さわらないようにお願いします）'!$I33="","",'処理用（さわらないようにお願いします）'!$I33)</f>
        <v/>
      </c>
      <c r="D53" s="92" t="str">
        <f>IF(基本データ入力!M34="","",基本データ入力!M34)</f>
        <v/>
      </c>
      <c r="E53" s="13"/>
      <c r="F53" s="12"/>
      <c r="G53" s="192"/>
      <c r="H53" s="193"/>
      <c r="I53" s="185"/>
      <c r="J53" s="14"/>
      <c r="K53" s="12"/>
      <c r="L53" s="192"/>
      <c r="M53" s="199"/>
      <c r="N53" s="185"/>
      <c r="O53" s="142"/>
      <c r="P53" s="142"/>
      <c r="Q53" s="3">
        <f t="shared" si="2"/>
        <v>0</v>
      </c>
      <c r="R53" s="3">
        <f t="shared" si="3"/>
        <v>0</v>
      </c>
      <c r="S53" s="3">
        <f t="shared" si="4"/>
        <v>0</v>
      </c>
      <c r="T53" s="3">
        <f t="shared" si="5"/>
        <v>0</v>
      </c>
      <c r="U53" s="139">
        <f t="shared" si="6"/>
        <v>0</v>
      </c>
      <c r="V53" s="139">
        <f t="shared" si="7"/>
        <v>0</v>
      </c>
      <c r="W53" s="139" t="str">
        <f t="shared" si="8"/>
        <v/>
      </c>
      <c r="X53" s="139" t="str">
        <f t="shared" si="9"/>
        <v/>
      </c>
      <c r="Y53" s="139" t="str">
        <f t="shared" si="10"/>
        <v/>
      </c>
      <c r="Z53" s="139" t="str">
        <f t="shared" si="11"/>
        <v/>
      </c>
      <c r="AA53" s="139" t="str">
        <f t="shared" si="12"/>
        <v/>
      </c>
      <c r="AB53" s="139" t="str">
        <f t="shared" si="13"/>
        <v/>
      </c>
      <c r="AC53" s="139" t="str">
        <f t="shared" si="14"/>
        <v/>
      </c>
      <c r="AD53" s="139" t="str">
        <f t="shared" si="15"/>
        <v/>
      </c>
      <c r="AE53" s="139" t="str">
        <f t="shared" si="16"/>
        <v/>
      </c>
      <c r="AF53" s="139" t="str">
        <f t="shared" si="17"/>
        <v/>
      </c>
      <c r="AG53" s="139" t="str">
        <f t="shared" si="18"/>
        <v/>
      </c>
      <c r="AH53" s="139" t="str">
        <f t="shared" si="19"/>
        <v/>
      </c>
      <c r="AJ53" s="163">
        <f t="shared" si="20"/>
        <v>31</v>
      </c>
      <c r="AO53" s="2"/>
      <c r="AP53" s="115"/>
      <c r="AQ53" s="115"/>
      <c r="AR53" s="115"/>
      <c r="AS53"/>
      <c r="AT53"/>
    </row>
    <row r="54" spans="1:47" ht="20.25" customHeight="1" x14ac:dyDescent="0.15">
      <c r="A54" s="11">
        <v>32</v>
      </c>
      <c r="B54" s="22" t="str">
        <f>IF(基本データ入力!L35="","",基本データ入力!L35)</f>
        <v/>
      </c>
      <c r="C54" s="5" t="str">
        <f>IF('処理用（さわらないようにお願いします）'!$I34="","",'処理用（さわらないようにお願いします）'!$I34)</f>
        <v/>
      </c>
      <c r="D54" s="92" t="str">
        <f>IF(基本データ入力!M35="","",基本データ入力!M35)</f>
        <v/>
      </c>
      <c r="E54" s="13"/>
      <c r="F54" s="12"/>
      <c r="G54" s="192"/>
      <c r="H54" s="193"/>
      <c r="I54" s="185"/>
      <c r="J54" s="14"/>
      <c r="K54" s="12"/>
      <c r="L54" s="192"/>
      <c r="M54" s="199"/>
      <c r="N54" s="185"/>
      <c r="O54" s="142"/>
      <c r="P54" s="142"/>
      <c r="Q54" s="3">
        <f t="shared" si="2"/>
        <v>0</v>
      </c>
      <c r="R54" s="3">
        <f t="shared" si="3"/>
        <v>0</v>
      </c>
      <c r="S54" s="3">
        <f t="shared" si="4"/>
        <v>0</v>
      </c>
      <c r="T54" s="3">
        <f t="shared" si="5"/>
        <v>0</v>
      </c>
      <c r="U54" s="139">
        <f t="shared" si="6"/>
        <v>0</v>
      </c>
      <c r="V54" s="139">
        <f t="shared" si="7"/>
        <v>0</v>
      </c>
      <c r="W54" s="139" t="str">
        <f t="shared" si="8"/>
        <v/>
      </c>
      <c r="X54" s="139" t="str">
        <f t="shared" si="9"/>
        <v/>
      </c>
      <c r="Y54" s="139" t="str">
        <f t="shared" si="10"/>
        <v/>
      </c>
      <c r="Z54" s="139" t="str">
        <f t="shared" si="11"/>
        <v/>
      </c>
      <c r="AA54" s="139" t="str">
        <f t="shared" si="12"/>
        <v/>
      </c>
      <c r="AB54" s="139" t="str">
        <f t="shared" si="13"/>
        <v/>
      </c>
      <c r="AC54" s="139" t="str">
        <f t="shared" si="14"/>
        <v/>
      </c>
      <c r="AD54" s="139" t="str">
        <f t="shared" si="15"/>
        <v/>
      </c>
      <c r="AE54" s="139" t="str">
        <f t="shared" si="16"/>
        <v/>
      </c>
      <c r="AF54" s="139" t="str">
        <f t="shared" si="17"/>
        <v/>
      </c>
      <c r="AG54" s="139" t="str">
        <f t="shared" si="18"/>
        <v/>
      </c>
      <c r="AH54" s="139" t="str">
        <f t="shared" si="19"/>
        <v/>
      </c>
      <c r="AJ54" s="163">
        <f t="shared" si="20"/>
        <v>32</v>
      </c>
      <c r="AO54" s="2"/>
      <c r="AP54" s="2"/>
      <c r="AQ54" s="2"/>
      <c r="AR54" s="2"/>
    </row>
    <row r="55" spans="1:47" ht="20.25" customHeight="1" x14ac:dyDescent="0.15">
      <c r="A55" s="11">
        <v>33</v>
      </c>
      <c r="B55" s="22" t="str">
        <f>IF(基本データ入力!L36="","",基本データ入力!L36)</f>
        <v/>
      </c>
      <c r="C55" s="5" t="str">
        <f>IF('処理用（さわらないようにお願いします）'!$I35="","",'処理用（さわらないようにお願いします）'!$I35)</f>
        <v/>
      </c>
      <c r="D55" s="92" t="str">
        <f>IF(基本データ入力!M36="","",基本データ入力!M36)</f>
        <v/>
      </c>
      <c r="E55" s="13"/>
      <c r="F55" s="12"/>
      <c r="G55" s="192"/>
      <c r="H55" s="193"/>
      <c r="I55" s="185"/>
      <c r="J55" s="14"/>
      <c r="K55" s="12"/>
      <c r="L55" s="192"/>
      <c r="M55" s="199"/>
      <c r="N55" s="185"/>
      <c r="O55" s="142"/>
      <c r="P55" s="142"/>
      <c r="Q55" s="3">
        <f t="shared" ref="Q55:Q86" si="21">IF($B55=1,COUNT($E55:$H55),0)-R55</f>
        <v>0</v>
      </c>
      <c r="R55" s="3">
        <f t="shared" ref="R55:R86" si="22">IF($B55=1,COUNTIF($E55:$H55,901),0)</f>
        <v>0</v>
      </c>
      <c r="S55" s="3">
        <f t="shared" ref="S55:S86" si="23">IF($B55=2,COUNT($E55:$H55),0)-T55</f>
        <v>0</v>
      </c>
      <c r="T55" s="3">
        <f t="shared" ref="T55:T86" si="24">IF($B55=2,COUNTIF($E55:$H55,901),0)</f>
        <v>0</v>
      </c>
      <c r="U55" s="139">
        <f t="shared" ref="U55:U86" si="25">IF($B55=1,IF($I55="",0,IF(VALUE(RIGHTB($I55,1))=1,1,0)),0)</f>
        <v>0</v>
      </c>
      <c r="V55" s="139">
        <f t="shared" ref="V55:V86" si="26">IF($B55=2,IF($I55="",0,IF(VALUE(RIGHTB($I55,1))=1,1,0)),0)</f>
        <v>0</v>
      </c>
      <c r="W55" s="139" t="str">
        <f t="shared" ref="W55:W86" si="27">IF(E55="","",VLOOKUP(E55+1000*$B55,IF($B55=1,$AS$5:$AS$24,$AT$5:$AT$24),1,0))</f>
        <v/>
      </c>
      <c r="X55" s="139" t="str">
        <f t="shared" ref="X55:X86" si="28">IF(F55="","",VLOOKUP(F55+1000*$B55,IF($B55=1,$AS$5:$AS$24,$AT$5:$AT$24),1,0))</f>
        <v/>
      </c>
      <c r="Y55" s="139" t="str">
        <f t="shared" ref="Y55:Y86" si="29">IF(G55="","",VLOOKUP(G55+1000*$B55,IF($B55=1,$AS$5:$AS$24,$AT$5:$AT$24),1,0))</f>
        <v/>
      </c>
      <c r="Z55" s="139" t="str">
        <f t="shared" ref="Z55:Z86" si="30">IF(H55="","",VLOOKUP(H55+1000*$B55,IF($B55=1,$AS$5:$AS$24,$AT$5:$AT$24),1,0))</f>
        <v/>
      </c>
      <c r="AA55" s="139" t="str">
        <f t="shared" ref="AA55:AA86" si="31">IF(J55="","",VLOOKUP(E55,$AP$4:$AR$30,2,0))</f>
        <v/>
      </c>
      <c r="AB55" s="139" t="str">
        <f t="shared" ref="AB55:AB86" si="32">IF(J55="","",VLOOKUP(E55,$AP$4:$AR$30,3,0))</f>
        <v/>
      </c>
      <c r="AC55" s="139" t="str">
        <f t="shared" ref="AC55:AC86" si="33">IF(K55="","",VLOOKUP(F55,$AP$4:$AR$30,2,0))</f>
        <v/>
      </c>
      <c r="AD55" s="139" t="str">
        <f t="shared" ref="AD55:AD86" si="34">IF(K55="","",VLOOKUP(F55,$AP$4:$AR$30,3,0))</f>
        <v/>
      </c>
      <c r="AE55" s="139" t="str">
        <f t="shared" ref="AE55:AE86" si="35">IF(L55="","",VLOOKUP(G55,$AP$4:$AR$30,2,0))</f>
        <v/>
      </c>
      <c r="AF55" s="139" t="str">
        <f t="shared" ref="AF55:AF86" si="36">IF(L55="","",VLOOKUP(G55,$AP$4:$AR$30,3,0))</f>
        <v/>
      </c>
      <c r="AG55" s="139" t="str">
        <f t="shared" ref="AG55:AG86" si="37">IF(M55="","",VLOOKUP(H55,$AP$4:$AR$30,2,0))</f>
        <v/>
      </c>
      <c r="AH55" s="139" t="str">
        <f t="shared" ref="AH55:AH86" si="38">IF(M55="","",VLOOKUP(H55,$AP$4:$AR$30,3,0))</f>
        <v/>
      </c>
      <c r="AJ55" s="163">
        <f t="shared" ref="AJ55:AJ86" si="39">IF(ISERROR(SUM(W55:Z55))=TRUE,"×",A55)</f>
        <v>33</v>
      </c>
      <c r="AO55" s="2"/>
      <c r="AP55" s="2"/>
      <c r="AQ55" s="2"/>
      <c r="AR55" s="2"/>
    </row>
    <row r="56" spans="1:47" ht="20.25" customHeight="1" x14ac:dyDescent="0.15">
      <c r="A56" s="11">
        <v>34</v>
      </c>
      <c r="B56" s="22" t="str">
        <f>IF(基本データ入力!L37="","",基本データ入力!L37)</f>
        <v/>
      </c>
      <c r="C56" s="5" t="str">
        <f>IF('処理用（さわらないようにお願いします）'!$I36="","",'処理用（さわらないようにお願いします）'!$I36)</f>
        <v/>
      </c>
      <c r="D56" s="92" t="str">
        <f>IF(基本データ入力!M37="","",基本データ入力!M37)</f>
        <v/>
      </c>
      <c r="E56" s="13"/>
      <c r="F56" s="12"/>
      <c r="G56" s="192"/>
      <c r="H56" s="193"/>
      <c r="I56" s="185"/>
      <c r="J56" s="14"/>
      <c r="K56" s="12"/>
      <c r="L56" s="192"/>
      <c r="M56" s="199"/>
      <c r="N56" s="185"/>
      <c r="O56" s="142"/>
      <c r="P56" s="142"/>
      <c r="Q56" s="3">
        <f t="shared" si="21"/>
        <v>0</v>
      </c>
      <c r="R56" s="3">
        <f t="shared" si="22"/>
        <v>0</v>
      </c>
      <c r="S56" s="3">
        <f t="shared" si="23"/>
        <v>0</v>
      </c>
      <c r="T56" s="3">
        <f t="shared" si="24"/>
        <v>0</v>
      </c>
      <c r="U56" s="139">
        <f t="shared" si="25"/>
        <v>0</v>
      </c>
      <c r="V56" s="139">
        <f t="shared" si="26"/>
        <v>0</v>
      </c>
      <c r="W56" s="139" t="str">
        <f t="shared" si="27"/>
        <v/>
      </c>
      <c r="X56" s="139" t="str">
        <f t="shared" si="28"/>
        <v/>
      </c>
      <c r="Y56" s="139" t="str">
        <f t="shared" si="29"/>
        <v/>
      </c>
      <c r="Z56" s="139" t="str">
        <f t="shared" si="30"/>
        <v/>
      </c>
      <c r="AA56" s="139" t="str">
        <f t="shared" si="31"/>
        <v/>
      </c>
      <c r="AB56" s="139" t="str">
        <f t="shared" si="32"/>
        <v/>
      </c>
      <c r="AC56" s="139" t="str">
        <f t="shared" si="33"/>
        <v/>
      </c>
      <c r="AD56" s="139" t="str">
        <f t="shared" si="34"/>
        <v/>
      </c>
      <c r="AE56" s="139" t="str">
        <f t="shared" si="35"/>
        <v/>
      </c>
      <c r="AF56" s="139" t="str">
        <f t="shared" si="36"/>
        <v/>
      </c>
      <c r="AG56" s="139" t="str">
        <f t="shared" si="37"/>
        <v/>
      </c>
      <c r="AH56" s="139" t="str">
        <f t="shared" si="38"/>
        <v/>
      </c>
      <c r="AJ56" s="163">
        <f t="shared" si="39"/>
        <v>34</v>
      </c>
      <c r="AO56" s="2"/>
      <c r="AP56" s="2"/>
      <c r="AQ56" s="2"/>
      <c r="AR56" s="2"/>
    </row>
    <row r="57" spans="1:47" ht="20.25" customHeight="1" x14ac:dyDescent="0.15">
      <c r="A57" s="11">
        <v>35</v>
      </c>
      <c r="B57" s="22" t="str">
        <f>IF(基本データ入力!L38="","",基本データ入力!L38)</f>
        <v/>
      </c>
      <c r="C57" s="5" t="str">
        <f>IF('処理用（さわらないようにお願いします）'!$I37="","",'処理用（さわらないようにお願いします）'!$I37)</f>
        <v/>
      </c>
      <c r="D57" s="92" t="str">
        <f>IF(基本データ入力!M38="","",基本データ入力!M38)</f>
        <v/>
      </c>
      <c r="E57" s="13"/>
      <c r="F57" s="12"/>
      <c r="G57" s="192"/>
      <c r="H57" s="193"/>
      <c r="I57" s="185"/>
      <c r="J57" s="14"/>
      <c r="K57" s="12"/>
      <c r="L57" s="192"/>
      <c r="M57" s="199"/>
      <c r="N57" s="185"/>
      <c r="O57" s="142"/>
      <c r="P57" s="142"/>
      <c r="Q57" s="3">
        <f t="shared" si="21"/>
        <v>0</v>
      </c>
      <c r="R57" s="3">
        <f t="shared" si="22"/>
        <v>0</v>
      </c>
      <c r="S57" s="3">
        <f t="shared" si="23"/>
        <v>0</v>
      </c>
      <c r="T57" s="3">
        <f t="shared" si="24"/>
        <v>0</v>
      </c>
      <c r="U57" s="139">
        <f t="shared" si="25"/>
        <v>0</v>
      </c>
      <c r="V57" s="139">
        <f t="shared" si="26"/>
        <v>0</v>
      </c>
      <c r="W57" s="139" t="str">
        <f t="shared" si="27"/>
        <v/>
      </c>
      <c r="X57" s="139" t="str">
        <f t="shared" si="28"/>
        <v/>
      </c>
      <c r="Y57" s="139" t="str">
        <f t="shared" si="29"/>
        <v/>
      </c>
      <c r="Z57" s="139" t="str">
        <f t="shared" si="30"/>
        <v/>
      </c>
      <c r="AA57" s="139" t="str">
        <f t="shared" si="31"/>
        <v/>
      </c>
      <c r="AB57" s="139" t="str">
        <f t="shared" si="32"/>
        <v/>
      </c>
      <c r="AC57" s="139" t="str">
        <f t="shared" si="33"/>
        <v/>
      </c>
      <c r="AD57" s="139" t="str">
        <f t="shared" si="34"/>
        <v/>
      </c>
      <c r="AE57" s="139" t="str">
        <f t="shared" si="35"/>
        <v/>
      </c>
      <c r="AF57" s="139" t="str">
        <f t="shared" si="36"/>
        <v/>
      </c>
      <c r="AG57" s="139" t="str">
        <f t="shared" si="37"/>
        <v/>
      </c>
      <c r="AH57" s="139" t="str">
        <f t="shared" si="38"/>
        <v/>
      </c>
      <c r="AJ57" s="163">
        <f t="shared" si="39"/>
        <v>35</v>
      </c>
      <c r="AL57" s="2"/>
      <c r="AM57" s="164"/>
      <c r="AN57" s="165"/>
      <c r="AO57" s="2"/>
      <c r="AP57" s="2"/>
      <c r="AQ57" s="2"/>
      <c r="AR57" s="2"/>
    </row>
    <row r="58" spans="1:47" ht="20.25" customHeight="1" x14ac:dyDescent="0.15">
      <c r="A58" s="11">
        <v>36</v>
      </c>
      <c r="B58" s="22" t="str">
        <f>IF(基本データ入力!L39="","",基本データ入力!L39)</f>
        <v/>
      </c>
      <c r="C58" s="5" t="str">
        <f>IF('処理用（さわらないようにお願いします）'!$I38="","",'処理用（さわらないようにお願いします）'!$I38)</f>
        <v/>
      </c>
      <c r="D58" s="92" t="str">
        <f>IF(基本データ入力!M39="","",基本データ入力!M39)</f>
        <v/>
      </c>
      <c r="E58" s="13"/>
      <c r="F58" s="12"/>
      <c r="G58" s="192"/>
      <c r="H58" s="193"/>
      <c r="I58" s="185"/>
      <c r="J58" s="14"/>
      <c r="K58" s="12"/>
      <c r="L58" s="192"/>
      <c r="M58" s="199"/>
      <c r="N58" s="185"/>
      <c r="O58" s="142"/>
      <c r="P58" s="142"/>
      <c r="Q58" s="3">
        <f t="shared" si="21"/>
        <v>0</v>
      </c>
      <c r="R58" s="3">
        <f t="shared" si="22"/>
        <v>0</v>
      </c>
      <c r="S58" s="3">
        <f t="shared" si="23"/>
        <v>0</v>
      </c>
      <c r="T58" s="3">
        <f t="shared" si="24"/>
        <v>0</v>
      </c>
      <c r="U58" s="139">
        <f t="shared" si="25"/>
        <v>0</v>
      </c>
      <c r="V58" s="139">
        <f t="shared" si="26"/>
        <v>0</v>
      </c>
      <c r="W58" s="139" t="str">
        <f t="shared" si="27"/>
        <v/>
      </c>
      <c r="X58" s="139" t="str">
        <f t="shared" si="28"/>
        <v/>
      </c>
      <c r="Y58" s="139" t="str">
        <f t="shared" si="29"/>
        <v/>
      </c>
      <c r="Z58" s="139" t="str">
        <f t="shared" si="30"/>
        <v/>
      </c>
      <c r="AA58" s="139" t="str">
        <f t="shared" si="31"/>
        <v/>
      </c>
      <c r="AB58" s="139" t="str">
        <f t="shared" si="32"/>
        <v/>
      </c>
      <c r="AC58" s="139" t="str">
        <f t="shared" si="33"/>
        <v/>
      </c>
      <c r="AD58" s="139" t="str">
        <f t="shared" si="34"/>
        <v/>
      </c>
      <c r="AE58" s="139" t="str">
        <f t="shared" si="35"/>
        <v/>
      </c>
      <c r="AF58" s="139" t="str">
        <f t="shared" si="36"/>
        <v/>
      </c>
      <c r="AG58" s="139" t="str">
        <f t="shared" si="37"/>
        <v/>
      </c>
      <c r="AH58" s="139" t="str">
        <f t="shared" si="38"/>
        <v/>
      </c>
      <c r="AJ58" s="163">
        <f t="shared" si="39"/>
        <v>36</v>
      </c>
      <c r="AL58" s="165"/>
      <c r="AM58" s="164"/>
      <c r="AN58" s="165"/>
      <c r="AO58" s="2"/>
      <c r="AP58" s="2"/>
      <c r="AQ58" s="2"/>
      <c r="AR58" s="2"/>
    </row>
    <row r="59" spans="1:47" ht="20.25" customHeight="1" x14ac:dyDescent="0.15">
      <c r="A59" s="11">
        <v>37</v>
      </c>
      <c r="B59" s="22" t="str">
        <f>IF(基本データ入力!L40="","",基本データ入力!L40)</f>
        <v/>
      </c>
      <c r="C59" s="5" t="str">
        <f>IF('処理用（さわらないようにお願いします）'!$I39="","",'処理用（さわらないようにお願いします）'!$I39)</f>
        <v/>
      </c>
      <c r="D59" s="92" t="str">
        <f>IF(基本データ入力!M40="","",基本データ入力!M40)</f>
        <v/>
      </c>
      <c r="E59" s="13"/>
      <c r="F59" s="12"/>
      <c r="G59" s="192"/>
      <c r="H59" s="193"/>
      <c r="I59" s="185"/>
      <c r="J59" s="14"/>
      <c r="K59" s="12"/>
      <c r="L59" s="192"/>
      <c r="M59" s="199"/>
      <c r="N59" s="185"/>
      <c r="O59" s="142"/>
      <c r="P59" s="142"/>
      <c r="Q59" s="3">
        <f t="shared" si="21"/>
        <v>0</v>
      </c>
      <c r="R59" s="3">
        <f t="shared" si="22"/>
        <v>0</v>
      </c>
      <c r="S59" s="3">
        <f t="shared" si="23"/>
        <v>0</v>
      </c>
      <c r="T59" s="3">
        <f t="shared" si="24"/>
        <v>0</v>
      </c>
      <c r="U59" s="139">
        <f t="shared" si="25"/>
        <v>0</v>
      </c>
      <c r="V59" s="139">
        <f t="shared" si="26"/>
        <v>0</v>
      </c>
      <c r="W59" s="139" t="str">
        <f t="shared" si="27"/>
        <v/>
      </c>
      <c r="X59" s="139" t="str">
        <f t="shared" si="28"/>
        <v/>
      </c>
      <c r="Y59" s="139" t="str">
        <f t="shared" si="29"/>
        <v/>
      </c>
      <c r="Z59" s="139" t="str">
        <f t="shared" si="30"/>
        <v/>
      </c>
      <c r="AA59" s="139" t="str">
        <f t="shared" si="31"/>
        <v/>
      </c>
      <c r="AB59" s="139" t="str">
        <f t="shared" si="32"/>
        <v/>
      </c>
      <c r="AC59" s="139" t="str">
        <f t="shared" si="33"/>
        <v/>
      </c>
      <c r="AD59" s="139" t="str">
        <f t="shared" si="34"/>
        <v/>
      </c>
      <c r="AE59" s="139" t="str">
        <f t="shared" si="35"/>
        <v/>
      </c>
      <c r="AF59" s="139" t="str">
        <f t="shared" si="36"/>
        <v/>
      </c>
      <c r="AG59" s="139" t="str">
        <f t="shared" si="37"/>
        <v/>
      </c>
      <c r="AH59" s="139" t="str">
        <f t="shared" si="38"/>
        <v/>
      </c>
      <c r="AJ59" s="163">
        <f t="shared" si="39"/>
        <v>37</v>
      </c>
      <c r="AL59" s="2"/>
      <c r="AM59" s="164"/>
      <c r="AN59" s="165"/>
      <c r="AO59" s="2"/>
      <c r="AP59" s="2"/>
      <c r="AQ59" s="2"/>
      <c r="AR59" s="2"/>
    </row>
    <row r="60" spans="1:47" ht="20.25" customHeight="1" x14ac:dyDescent="0.15">
      <c r="A60" s="11">
        <v>38</v>
      </c>
      <c r="B60" s="22" t="str">
        <f>IF(基本データ入力!L41="","",基本データ入力!L41)</f>
        <v/>
      </c>
      <c r="C60" s="5" t="str">
        <f>IF('処理用（さわらないようにお願いします）'!$I40="","",'処理用（さわらないようにお願いします）'!$I40)</f>
        <v/>
      </c>
      <c r="D60" s="92" t="str">
        <f>IF(基本データ入力!M41="","",基本データ入力!M41)</f>
        <v/>
      </c>
      <c r="E60" s="13"/>
      <c r="F60" s="12"/>
      <c r="G60" s="192"/>
      <c r="H60" s="193"/>
      <c r="I60" s="185"/>
      <c r="J60" s="14"/>
      <c r="K60" s="12"/>
      <c r="L60" s="192"/>
      <c r="M60" s="199"/>
      <c r="N60" s="185"/>
      <c r="O60" s="142"/>
      <c r="P60" s="142"/>
      <c r="Q60" s="3">
        <f t="shared" si="21"/>
        <v>0</v>
      </c>
      <c r="R60" s="3">
        <f t="shared" si="22"/>
        <v>0</v>
      </c>
      <c r="S60" s="3">
        <f t="shared" si="23"/>
        <v>0</v>
      </c>
      <c r="T60" s="3">
        <f t="shared" si="24"/>
        <v>0</v>
      </c>
      <c r="U60" s="139">
        <f t="shared" si="25"/>
        <v>0</v>
      </c>
      <c r="V60" s="139">
        <f t="shared" si="26"/>
        <v>0</v>
      </c>
      <c r="W60" s="139" t="str">
        <f t="shared" si="27"/>
        <v/>
      </c>
      <c r="X60" s="139" t="str">
        <f t="shared" si="28"/>
        <v/>
      </c>
      <c r="Y60" s="139" t="str">
        <f t="shared" si="29"/>
        <v/>
      </c>
      <c r="Z60" s="139" t="str">
        <f t="shared" si="30"/>
        <v/>
      </c>
      <c r="AA60" s="139" t="str">
        <f t="shared" si="31"/>
        <v/>
      </c>
      <c r="AB60" s="139" t="str">
        <f t="shared" si="32"/>
        <v/>
      </c>
      <c r="AC60" s="139" t="str">
        <f t="shared" si="33"/>
        <v/>
      </c>
      <c r="AD60" s="139" t="str">
        <f t="shared" si="34"/>
        <v/>
      </c>
      <c r="AE60" s="139" t="str">
        <f t="shared" si="35"/>
        <v/>
      </c>
      <c r="AF60" s="139" t="str">
        <f t="shared" si="36"/>
        <v/>
      </c>
      <c r="AG60" s="139" t="str">
        <f t="shared" si="37"/>
        <v/>
      </c>
      <c r="AH60" s="139" t="str">
        <f t="shared" si="38"/>
        <v/>
      </c>
      <c r="AJ60" s="163">
        <f t="shared" si="39"/>
        <v>38</v>
      </c>
      <c r="AL60" s="2"/>
      <c r="AM60" s="164"/>
      <c r="AN60" s="165"/>
      <c r="AO60" s="2"/>
      <c r="AP60" s="2"/>
      <c r="AQ60" s="2"/>
      <c r="AR60" s="2"/>
    </row>
    <row r="61" spans="1:47" ht="20.25" customHeight="1" x14ac:dyDescent="0.15">
      <c r="A61" s="11">
        <v>39</v>
      </c>
      <c r="B61" s="22" t="str">
        <f>IF(基本データ入力!L42="","",基本データ入力!L42)</f>
        <v/>
      </c>
      <c r="C61" s="5" t="str">
        <f>IF('処理用（さわらないようにお願いします）'!$I41="","",'処理用（さわらないようにお願いします）'!$I41)</f>
        <v/>
      </c>
      <c r="D61" s="92" t="str">
        <f>IF(基本データ入力!M42="","",基本データ入力!M42)</f>
        <v/>
      </c>
      <c r="E61" s="13"/>
      <c r="F61" s="12"/>
      <c r="G61" s="192"/>
      <c r="H61" s="193"/>
      <c r="I61" s="185"/>
      <c r="J61" s="14"/>
      <c r="K61" s="12"/>
      <c r="L61" s="192"/>
      <c r="M61" s="199"/>
      <c r="N61" s="185"/>
      <c r="O61" s="142"/>
      <c r="P61" s="142"/>
      <c r="Q61" s="3">
        <f t="shared" si="21"/>
        <v>0</v>
      </c>
      <c r="R61" s="3">
        <f t="shared" si="22"/>
        <v>0</v>
      </c>
      <c r="S61" s="3">
        <f t="shared" si="23"/>
        <v>0</v>
      </c>
      <c r="T61" s="3">
        <f t="shared" si="24"/>
        <v>0</v>
      </c>
      <c r="U61" s="139">
        <f t="shared" si="25"/>
        <v>0</v>
      </c>
      <c r="V61" s="139">
        <f t="shared" si="26"/>
        <v>0</v>
      </c>
      <c r="W61" s="139" t="str">
        <f t="shared" si="27"/>
        <v/>
      </c>
      <c r="X61" s="139" t="str">
        <f t="shared" si="28"/>
        <v/>
      </c>
      <c r="Y61" s="139" t="str">
        <f t="shared" si="29"/>
        <v/>
      </c>
      <c r="Z61" s="139" t="str">
        <f t="shared" si="30"/>
        <v/>
      </c>
      <c r="AA61" s="139" t="str">
        <f t="shared" si="31"/>
        <v/>
      </c>
      <c r="AB61" s="139" t="str">
        <f t="shared" si="32"/>
        <v/>
      </c>
      <c r="AC61" s="139" t="str">
        <f t="shared" si="33"/>
        <v/>
      </c>
      <c r="AD61" s="139" t="str">
        <f t="shared" si="34"/>
        <v/>
      </c>
      <c r="AE61" s="139" t="str">
        <f t="shared" si="35"/>
        <v/>
      </c>
      <c r="AF61" s="139" t="str">
        <f t="shared" si="36"/>
        <v/>
      </c>
      <c r="AG61" s="139" t="str">
        <f t="shared" si="37"/>
        <v/>
      </c>
      <c r="AH61" s="139" t="str">
        <f t="shared" si="38"/>
        <v/>
      </c>
      <c r="AJ61" s="163">
        <f t="shared" si="39"/>
        <v>39</v>
      </c>
      <c r="AL61" s="2"/>
      <c r="AM61" s="164"/>
      <c r="AN61" s="165"/>
      <c r="AO61" s="2"/>
      <c r="AP61" s="2"/>
      <c r="AQ61" s="2"/>
      <c r="AR61" s="2"/>
    </row>
    <row r="62" spans="1:47" ht="20.25" customHeight="1" x14ac:dyDescent="0.15">
      <c r="A62" s="11">
        <v>40</v>
      </c>
      <c r="B62" s="22" t="str">
        <f>IF(基本データ入力!L43="","",基本データ入力!L43)</f>
        <v/>
      </c>
      <c r="C62" s="5" t="str">
        <f>IF('処理用（さわらないようにお願いします）'!$I42="","",'処理用（さわらないようにお願いします）'!$I42)</f>
        <v/>
      </c>
      <c r="D62" s="92" t="str">
        <f>IF(基本データ入力!M43="","",基本データ入力!M43)</f>
        <v/>
      </c>
      <c r="E62" s="13"/>
      <c r="F62" s="12"/>
      <c r="G62" s="192"/>
      <c r="H62" s="193"/>
      <c r="I62" s="185"/>
      <c r="J62" s="14"/>
      <c r="K62" s="12"/>
      <c r="L62" s="192"/>
      <c r="M62" s="199"/>
      <c r="N62" s="185"/>
      <c r="O62" s="142"/>
      <c r="P62" s="142"/>
      <c r="Q62" s="3">
        <f t="shared" si="21"/>
        <v>0</v>
      </c>
      <c r="R62" s="3">
        <f t="shared" si="22"/>
        <v>0</v>
      </c>
      <c r="S62" s="3">
        <f t="shared" si="23"/>
        <v>0</v>
      </c>
      <c r="T62" s="3">
        <f t="shared" si="24"/>
        <v>0</v>
      </c>
      <c r="U62" s="139">
        <f t="shared" si="25"/>
        <v>0</v>
      </c>
      <c r="V62" s="139">
        <f t="shared" si="26"/>
        <v>0</v>
      </c>
      <c r="W62" s="139" t="str">
        <f t="shared" si="27"/>
        <v/>
      </c>
      <c r="X62" s="139" t="str">
        <f t="shared" si="28"/>
        <v/>
      </c>
      <c r="Y62" s="139" t="str">
        <f t="shared" si="29"/>
        <v/>
      </c>
      <c r="Z62" s="139" t="str">
        <f t="shared" si="30"/>
        <v/>
      </c>
      <c r="AA62" s="139" t="str">
        <f t="shared" si="31"/>
        <v/>
      </c>
      <c r="AB62" s="139" t="str">
        <f t="shared" si="32"/>
        <v/>
      </c>
      <c r="AC62" s="139" t="str">
        <f t="shared" si="33"/>
        <v/>
      </c>
      <c r="AD62" s="139" t="str">
        <f t="shared" si="34"/>
        <v/>
      </c>
      <c r="AE62" s="139" t="str">
        <f t="shared" si="35"/>
        <v/>
      </c>
      <c r="AF62" s="139" t="str">
        <f t="shared" si="36"/>
        <v/>
      </c>
      <c r="AG62" s="139" t="str">
        <f t="shared" si="37"/>
        <v/>
      </c>
      <c r="AH62" s="139" t="str">
        <f t="shared" si="38"/>
        <v/>
      </c>
      <c r="AJ62" s="163">
        <f t="shared" si="39"/>
        <v>40</v>
      </c>
      <c r="AL62" s="2"/>
      <c r="AM62" s="164"/>
      <c r="AN62" s="165"/>
      <c r="AO62" s="2"/>
      <c r="AP62" s="2"/>
      <c r="AQ62" s="2"/>
      <c r="AR62" s="2"/>
    </row>
    <row r="63" spans="1:47" ht="20.25" customHeight="1" x14ac:dyDescent="0.15">
      <c r="A63" s="11">
        <v>41</v>
      </c>
      <c r="B63" s="22" t="str">
        <f>IF(基本データ入力!L44="","",基本データ入力!L44)</f>
        <v/>
      </c>
      <c r="C63" s="5" t="str">
        <f>IF('処理用（さわらないようにお願いします）'!$I43="","",'処理用（さわらないようにお願いします）'!$I43)</f>
        <v/>
      </c>
      <c r="D63" s="92" t="str">
        <f>IF(基本データ入力!M44="","",基本データ入力!M44)</f>
        <v/>
      </c>
      <c r="E63" s="13"/>
      <c r="F63" s="12"/>
      <c r="G63" s="192"/>
      <c r="H63" s="193"/>
      <c r="I63" s="185"/>
      <c r="J63" s="14"/>
      <c r="K63" s="12"/>
      <c r="L63" s="192"/>
      <c r="M63" s="199"/>
      <c r="N63" s="185"/>
      <c r="O63" s="142"/>
      <c r="P63" s="142"/>
      <c r="Q63" s="3">
        <f t="shared" si="21"/>
        <v>0</v>
      </c>
      <c r="R63" s="3">
        <f t="shared" si="22"/>
        <v>0</v>
      </c>
      <c r="S63" s="3">
        <f t="shared" si="23"/>
        <v>0</v>
      </c>
      <c r="T63" s="3">
        <f t="shared" si="24"/>
        <v>0</v>
      </c>
      <c r="U63" s="139">
        <f t="shared" si="25"/>
        <v>0</v>
      </c>
      <c r="V63" s="139">
        <f t="shared" si="26"/>
        <v>0</v>
      </c>
      <c r="W63" s="139" t="str">
        <f t="shared" si="27"/>
        <v/>
      </c>
      <c r="X63" s="139" t="str">
        <f t="shared" si="28"/>
        <v/>
      </c>
      <c r="Y63" s="139" t="str">
        <f t="shared" si="29"/>
        <v/>
      </c>
      <c r="Z63" s="139" t="str">
        <f t="shared" si="30"/>
        <v/>
      </c>
      <c r="AA63" s="139" t="str">
        <f t="shared" si="31"/>
        <v/>
      </c>
      <c r="AB63" s="139" t="str">
        <f t="shared" si="32"/>
        <v/>
      </c>
      <c r="AC63" s="139" t="str">
        <f t="shared" si="33"/>
        <v/>
      </c>
      <c r="AD63" s="139" t="str">
        <f t="shared" si="34"/>
        <v/>
      </c>
      <c r="AE63" s="139" t="str">
        <f t="shared" si="35"/>
        <v/>
      </c>
      <c r="AF63" s="139" t="str">
        <f t="shared" si="36"/>
        <v/>
      </c>
      <c r="AG63" s="139" t="str">
        <f t="shared" si="37"/>
        <v/>
      </c>
      <c r="AH63" s="139" t="str">
        <f t="shared" si="38"/>
        <v/>
      </c>
      <c r="AJ63" s="163">
        <f t="shared" si="39"/>
        <v>41</v>
      </c>
      <c r="AL63" s="2"/>
      <c r="AM63" s="164"/>
      <c r="AN63" s="165"/>
      <c r="AO63" s="2"/>
      <c r="AP63" s="2"/>
      <c r="AQ63" s="2"/>
      <c r="AR63" s="2"/>
    </row>
    <row r="64" spans="1:47" ht="20.25" customHeight="1" x14ac:dyDescent="0.15">
      <c r="A64" s="11">
        <v>42</v>
      </c>
      <c r="B64" s="22" t="str">
        <f>IF(基本データ入力!L45="","",基本データ入力!L45)</f>
        <v/>
      </c>
      <c r="C64" s="5" t="str">
        <f>IF('処理用（さわらないようにお願いします）'!$I44="","",'処理用（さわらないようにお願いします）'!$I44)</f>
        <v/>
      </c>
      <c r="D64" s="92" t="str">
        <f>IF(基本データ入力!M45="","",基本データ入力!M45)</f>
        <v/>
      </c>
      <c r="E64" s="13"/>
      <c r="F64" s="12"/>
      <c r="G64" s="192"/>
      <c r="H64" s="193"/>
      <c r="I64" s="185"/>
      <c r="J64" s="14"/>
      <c r="K64" s="12"/>
      <c r="L64" s="192"/>
      <c r="M64" s="199"/>
      <c r="N64" s="185"/>
      <c r="O64" s="142"/>
      <c r="P64" s="142"/>
      <c r="Q64" s="3">
        <f t="shared" si="21"/>
        <v>0</v>
      </c>
      <c r="R64" s="3">
        <f t="shared" si="22"/>
        <v>0</v>
      </c>
      <c r="S64" s="3">
        <f t="shared" si="23"/>
        <v>0</v>
      </c>
      <c r="T64" s="3">
        <f t="shared" si="24"/>
        <v>0</v>
      </c>
      <c r="U64" s="139">
        <f t="shared" si="25"/>
        <v>0</v>
      </c>
      <c r="V64" s="139">
        <f t="shared" si="26"/>
        <v>0</v>
      </c>
      <c r="W64" s="139" t="str">
        <f t="shared" si="27"/>
        <v/>
      </c>
      <c r="X64" s="139" t="str">
        <f t="shared" si="28"/>
        <v/>
      </c>
      <c r="Y64" s="139" t="str">
        <f t="shared" si="29"/>
        <v/>
      </c>
      <c r="Z64" s="139" t="str">
        <f t="shared" si="30"/>
        <v/>
      </c>
      <c r="AA64" s="139" t="str">
        <f t="shared" si="31"/>
        <v/>
      </c>
      <c r="AB64" s="139" t="str">
        <f t="shared" si="32"/>
        <v/>
      </c>
      <c r="AC64" s="139" t="str">
        <f t="shared" si="33"/>
        <v/>
      </c>
      <c r="AD64" s="139" t="str">
        <f t="shared" si="34"/>
        <v/>
      </c>
      <c r="AE64" s="139" t="str">
        <f t="shared" si="35"/>
        <v/>
      </c>
      <c r="AF64" s="139" t="str">
        <f t="shared" si="36"/>
        <v/>
      </c>
      <c r="AG64" s="139" t="str">
        <f t="shared" si="37"/>
        <v/>
      </c>
      <c r="AH64" s="139" t="str">
        <f t="shared" si="38"/>
        <v/>
      </c>
      <c r="AJ64" s="163">
        <f t="shared" si="39"/>
        <v>42</v>
      </c>
      <c r="AL64" s="165"/>
      <c r="AM64" s="164"/>
      <c r="AN64" s="165"/>
      <c r="AO64" s="2"/>
      <c r="AP64" s="2"/>
      <c r="AQ64" s="2"/>
      <c r="AR64" s="2"/>
    </row>
    <row r="65" spans="1:44" ht="20.25" customHeight="1" x14ac:dyDescent="0.15">
      <c r="A65" s="11">
        <v>43</v>
      </c>
      <c r="B65" s="22" t="str">
        <f>IF(基本データ入力!L46="","",基本データ入力!L46)</f>
        <v/>
      </c>
      <c r="C65" s="5" t="str">
        <f>IF('処理用（さわらないようにお願いします）'!$I45="","",'処理用（さわらないようにお願いします）'!$I45)</f>
        <v/>
      </c>
      <c r="D65" s="92" t="str">
        <f>IF(基本データ入力!M46="","",基本データ入力!M46)</f>
        <v/>
      </c>
      <c r="E65" s="13"/>
      <c r="F65" s="12"/>
      <c r="G65" s="192"/>
      <c r="H65" s="193"/>
      <c r="I65" s="185"/>
      <c r="J65" s="14"/>
      <c r="K65" s="12"/>
      <c r="L65" s="192"/>
      <c r="M65" s="199"/>
      <c r="N65" s="185"/>
      <c r="O65" s="142"/>
      <c r="P65" s="142"/>
      <c r="Q65" s="3">
        <f t="shared" si="21"/>
        <v>0</v>
      </c>
      <c r="R65" s="3">
        <f t="shared" si="22"/>
        <v>0</v>
      </c>
      <c r="S65" s="3">
        <f t="shared" si="23"/>
        <v>0</v>
      </c>
      <c r="T65" s="3">
        <f t="shared" si="24"/>
        <v>0</v>
      </c>
      <c r="U65" s="139">
        <f t="shared" si="25"/>
        <v>0</v>
      </c>
      <c r="V65" s="139">
        <f t="shared" si="26"/>
        <v>0</v>
      </c>
      <c r="W65" s="139" t="str">
        <f t="shared" si="27"/>
        <v/>
      </c>
      <c r="X65" s="139" t="str">
        <f t="shared" si="28"/>
        <v/>
      </c>
      <c r="Y65" s="139" t="str">
        <f t="shared" si="29"/>
        <v/>
      </c>
      <c r="Z65" s="139" t="str">
        <f t="shared" si="30"/>
        <v/>
      </c>
      <c r="AA65" s="139" t="str">
        <f t="shared" si="31"/>
        <v/>
      </c>
      <c r="AB65" s="139" t="str">
        <f t="shared" si="32"/>
        <v/>
      </c>
      <c r="AC65" s="139" t="str">
        <f t="shared" si="33"/>
        <v/>
      </c>
      <c r="AD65" s="139" t="str">
        <f t="shared" si="34"/>
        <v/>
      </c>
      <c r="AE65" s="139" t="str">
        <f t="shared" si="35"/>
        <v/>
      </c>
      <c r="AF65" s="139" t="str">
        <f t="shared" si="36"/>
        <v/>
      </c>
      <c r="AG65" s="139" t="str">
        <f t="shared" si="37"/>
        <v/>
      </c>
      <c r="AH65" s="139" t="str">
        <f t="shared" si="38"/>
        <v/>
      </c>
      <c r="AJ65" s="163">
        <f t="shared" si="39"/>
        <v>43</v>
      </c>
      <c r="AL65" s="2"/>
      <c r="AM65" s="164"/>
      <c r="AN65" s="165"/>
      <c r="AO65" s="2"/>
      <c r="AP65" s="2"/>
      <c r="AQ65" s="2"/>
      <c r="AR65" s="2"/>
    </row>
    <row r="66" spans="1:44" ht="20.25" customHeight="1" x14ac:dyDescent="0.15">
      <c r="A66" s="11">
        <v>44</v>
      </c>
      <c r="B66" s="22" t="str">
        <f>IF(基本データ入力!L47="","",基本データ入力!L47)</f>
        <v/>
      </c>
      <c r="C66" s="5" t="str">
        <f>IF('処理用（さわらないようにお願いします）'!$I46="","",'処理用（さわらないようにお願いします）'!$I46)</f>
        <v/>
      </c>
      <c r="D66" s="92" t="str">
        <f>IF(基本データ入力!M47="","",基本データ入力!M47)</f>
        <v/>
      </c>
      <c r="E66" s="13"/>
      <c r="F66" s="12"/>
      <c r="G66" s="192"/>
      <c r="H66" s="193"/>
      <c r="I66" s="185"/>
      <c r="J66" s="14"/>
      <c r="K66" s="12"/>
      <c r="L66" s="192"/>
      <c r="M66" s="199"/>
      <c r="N66" s="185"/>
      <c r="O66" s="142"/>
      <c r="P66" s="142"/>
      <c r="Q66" s="3">
        <f t="shared" si="21"/>
        <v>0</v>
      </c>
      <c r="R66" s="3">
        <f t="shared" si="22"/>
        <v>0</v>
      </c>
      <c r="S66" s="3">
        <f t="shared" si="23"/>
        <v>0</v>
      </c>
      <c r="T66" s="3">
        <f t="shared" si="24"/>
        <v>0</v>
      </c>
      <c r="U66" s="139">
        <f t="shared" si="25"/>
        <v>0</v>
      </c>
      <c r="V66" s="139">
        <f t="shared" si="26"/>
        <v>0</v>
      </c>
      <c r="W66" s="139" t="str">
        <f t="shared" si="27"/>
        <v/>
      </c>
      <c r="X66" s="139" t="str">
        <f t="shared" si="28"/>
        <v/>
      </c>
      <c r="Y66" s="139" t="str">
        <f t="shared" si="29"/>
        <v/>
      </c>
      <c r="Z66" s="139" t="str">
        <f t="shared" si="30"/>
        <v/>
      </c>
      <c r="AA66" s="139" t="str">
        <f t="shared" si="31"/>
        <v/>
      </c>
      <c r="AB66" s="139" t="str">
        <f t="shared" si="32"/>
        <v/>
      </c>
      <c r="AC66" s="139" t="str">
        <f t="shared" si="33"/>
        <v/>
      </c>
      <c r="AD66" s="139" t="str">
        <f t="shared" si="34"/>
        <v/>
      </c>
      <c r="AE66" s="139" t="str">
        <f t="shared" si="35"/>
        <v/>
      </c>
      <c r="AF66" s="139" t="str">
        <f t="shared" si="36"/>
        <v/>
      </c>
      <c r="AG66" s="139" t="str">
        <f t="shared" si="37"/>
        <v/>
      </c>
      <c r="AH66" s="139" t="str">
        <f t="shared" si="38"/>
        <v/>
      </c>
      <c r="AJ66" s="163">
        <f t="shared" si="39"/>
        <v>44</v>
      </c>
      <c r="AL66" s="2"/>
      <c r="AM66" s="164"/>
      <c r="AN66" s="165"/>
      <c r="AO66" s="2"/>
      <c r="AP66" s="2"/>
      <c r="AQ66" s="2"/>
      <c r="AR66" s="2"/>
    </row>
    <row r="67" spans="1:44" ht="20.25" customHeight="1" x14ac:dyDescent="0.15">
      <c r="A67" s="11">
        <v>45</v>
      </c>
      <c r="B67" s="22" t="str">
        <f>IF(基本データ入力!L48="","",基本データ入力!L48)</f>
        <v/>
      </c>
      <c r="C67" s="5" t="str">
        <f>IF('処理用（さわらないようにお願いします）'!$I47="","",'処理用（さわらないようにお願いします）'!$I47)</f>
        <v/>
      </c>
      <c r="D67" s="92" t="str">
        <f>IF(基本データ入力!M48="","",基本データ入力!M48)</f>
        <v/>
      </c>
      <c r="E67" s="13"/>
      <c r="F67" s="12"/>
      <c r="G67" s="192"/>
      <c r="H67" s="193"/>
      <c r="I67" s="185"/>
      <c r="J67" s="14"/>
      <c r="K67" s="12"/>
      <c r="L67" s="192"/>
      <c r="M67" s="199"/>
      <c r="N67" s="185"/>
      <c r="O67" s="142"/>
      <c r="P67" s="142"/>
      <c r="Q67" s="3">
        <f t="shared" si="21"/>
        <v>0</v>
      </c>
      <c r="R67" s="3">
        <f t="shared" si="22"/>
        <v>0</v>
      </c>
      <c r="S67" s="3">
        <f t="shared" si="23"/>
        <v>0</v>
      </c>
      <c r="T67" s="3">
        <f t="shared" si="24"/>
        <v>0</v>
      </c>
      <c r="U67" s="139">
        <f t="shared" si="25"/>
        <v>0</v>
      </c>
      <c r="V67" s="139">
        <f t="shared" si="26"/>
        <v>0</v>
      </c>
      <c r="W67" s="139" t="str">
        <f t="shared" si="27"/>
        <v/>
      </c>
      <c r="X67" s="139" t="str">
        <f t="shared" si="28"/>
        <v/>
      </c>
      <c r="Y67" s="139" t="str">
        <f t="shared" si="29"/>
        <v/>
      </c>
      <c r="Z67" s="139" t="str">
        <f t="shared" si="30"/>
        <v/>
      </c>
      <c r="AA67" s="139" t="str">
        <f t="shared" si="31"/>
        <v/>
      </c>
      <c r="AB67" s="139" t="str">
        <f t="shared" si="32"/>
        <v/>
      </c>
      <c r="AC67" s="139" t="str">
        <f t="shared" si="33"/>
        <v/>
      </c>
      <c r="AD67" s="139" t="str">
        <f t="shared" si="34"/>
        <v/>
      </c>
      <c r="AE67" s="139" t="str">
        <f t="shared" si="35"/>
        <v/>
      </c>
      <c r="AF67" s="139" t="str">
        <f t="shared" si="36"/>
        <v/>
      </c>
      <c r="AG67" s="139" t="str">
        <f t="shared" si="37"/>
        <v/>
      </c>
      <c r="AH67" s="139" t="str">
        <f t="shared" si="38"/>
        <v/>
      </c>
      <c r="AJ67" s="163">
        <f t="shared" si="39"/>
        <v>45</v>
      </c>
      <c r="AL67" s="2"/>
      <c r="AM67" s="164"/>
      <c r="AN67" s="165"/>
      <c r="AO67" s="2"/>
      <c r="AP67" s="2"/>
      <c r="AQ67" s="2"/>
      <c r="AR67" s="2"/>
    </row>
    <row r="68" spans="1:44" ht="20.25" customHeight="1" x14ac:dyDescent="0.15">
      <c r="A68" s="11">
        <v>46</v>
      </c>
      <c r="B68" s="22" t="str">
        <f>IF(基本データ入力!L49="","",基本データ入力!L49)</f>
        <v/>
      </c>
      <c r="C68" s="5" t="str">
        <f>IF('処理用（さわらないようにお願いします）'!$I48="","",'処理用（さわらないようにお願いします）'!$I48)</f>
        <v/>
      </c>
      <c r="D68" s="92" t="str">
        <f>IF(基本データ入力!M49="","",基本データ入力!M49)</f>
        <v/>
      </c>
      <c r="E68" s="13"/>
      <c r="F68" s="12"/>
      <c r="G68" s="192"/>
      <c r="H68" s="193"/>
      <c r="I68" s="185"/>
      <c r="J68" s="14"/>
      <c r="K68" s="12"/>
      <c r="L68" s="192"/>
      <c r="M68" s="199"/>
      <c r="N68" s="185"/>
      <c r="O68" s="142"/>
      <c r="P68" s="142"/>
      <c r="Q68" s="3">
        <f t="shared" si="21"/>
        <v>0</v>
      </c>
      <c r="R68" s="3">
        <f t="shared" si="22"/>
        <v>0</v>
      </c>
      <c r="S68" s="3">
        <f t="shared" si="23"/>
        <v>0</v>
      </c>
      <c r="T68" s="3">
        <f t="shared" si="24"/>
        <v>0</v>
      </c>
      <c r="U68" s="139">
        <f t="shared" si="25"/>
        <v>0</v>
      </c>
      <c r="V68" s="139">
        <f t="shared" si="26"/>
        <v>0</v>
      </c>
      <c r="W68" s="139" t="str">
        <f t="shared" si="27"/>
        <v/>
      </c>
      <c r="X68" s="139" t="str">
        <f t="shared" si="28"/>
        <v/>
      </c>
      <c r="Y68" s="139" t="str">
        <f t="shared" si="29"/>
        <v/>
      </c>
      <c r="Z68" s="139" t="str">
        <f t="shared" si="30"/>
        <v/>
      </c>
      <c r="AA68" s="139" t="str">
        <f t="shared" si="31"/>
        <v/>
      </c>
      <c r="AB68" s="139" t="str">
        <f t="shared" si="32"/>
        <v/>
      </c>
      <c r="AC68" s="139" t="str">
        <f t="shared" si="33"/>
        <v/>
      </c>
      <c r="AD68" s="139" t="str">
        <f t="shared" si="34"/>
        <v/>
      </c>
      <c r="AE68" s="139" t="str">
        <f t="shared" si="35"/>
        <v/>
      </c>
      <c r="AF68" s="139" t="str">
        <f t="shared" si="36"/>
        <v/>
      </c>
      <c r="AG68" s="139" t="str">
        <f t="shared" si="37"/>
        <v/>
      </c>
      <c r="AH68" s="139" t="str">
        <f t="shared" si="38"/>
        <v/>
      </c>
      <c r="AJ68" s="163">
        <f t="shared" si="39"/>
        <v>46</v>
      </c>
      <c r="AL68" s="2"/>
      <c r="AM68" s="164"/>
      <c r="AN68" s="165"/>
      <c r="AO68" s="2"/>
      <c r="AP68" s="2"/>
      <c r="AQ68" s="2"/>
      <c r="AR68" s="2"/>
    </row>
    <row r="69" spans="1:44" ht="20.25" customHeight="1" x14ac:dyDescent="0.15">
      <c r="A69" s="11">
        <v>47</v>
      </c>
      <c r="B69" s="22" t="str">
        <f>IF(基本データ入力!L50="","",基本データ入力!L50)</f>
        <v/>
      </c>
      <c r="C69" s="5" t="str">
        <f>IF('処理用（さわらないようにお願いします）'!$I49="","",'処理用（さわらないようにお願いします）'!$I49)</f>
        <v/>
      </c>
      <c r="D69" s="92" t="str">
        <f>IF(基本データ入力!M50="","",基本データ入力!M50)</f>
        <v/>
      </c>
      <c r="E69" s="13"/>
      <c r="F69" s="12"/>
      <c r="G69" s="192"/>
      <c r="H69" s="193"/>
      <c r="I69" s="185"/>
      <c r="J69" s="14"/>
      <c r="K69" s="12"/>
      <c r="L69" s="192"/>
      <c r="M69" s="199"/>
      <c r="N69" s="185"/>
      <c r="O69" s="142"/>
      <c r="P69" s="142"/>
      <c r="Q69" s="3">
        <f t="shared" si="21"/>
        <v>0</v>
      </c>
      <c r="R69" s="3">
        <f t="shared" si="22"/>
        <v>0</v>
      </c>
      <c r="S69" s="3">
        <f t="shared" si="23"/>
        <v>0</v>
      </c>
      <c r="T69" s="3">
        <f t="shared" si="24"/>
        <v>0</v>
      </c>
      <c r="U69" s="139">
        <f t="shared" si="25"/>
        <v>0</v>
      </c>
      <c r="V69" s="139">
        <f t="shared" si="26"/>
        <v>0</v>
      </c>
      <c r="W69" s="139" t="str">
        <f t="shared" si="27"/>
        <v/>
      </c>
      <c r="X69" s="139" t="str">
        <f t="shared" si="28"/>
        <v/>
      </c>
      <c r="Y69" s="139" t="str">
        <f t="shared" si="29"/>
        <v/>
      </c>
      <c r="Z69" s="139" t="str">
        <f t="shared" si="30"/>
        <v/>
      </c>
      <c r="AA69" s="139" t="str">
        <f t="shared" si="31"/>
        <v/>
      </c>
      <c r="AB69" s="139" t="str">
        <f t="shared" si="32"/>
        <v/>
      </c>
      <c r="AC69" s="139" t="str">
        <f t="shared" si="33"/>
        <v/>
      </c>
      <c r="AD69" s="139" t="str">
        <f t="shared" si="34"/>
        <v/>
      </c>
      <c r="AE69" s="139" t="str">
        <f t="shared" si="35"/>
        <v/>
      </c>
      <c r="AF69" s="139" t="str">
        <f t="shared" si="36"/>
        <v/>
      </c>
      <c r="AG69" s="139" t="str">
        <f t="shared" si="37"/>
        <v/>
      </c>
      <c r="AH69" s="139" t="str">
        <f t="shared" si="38"/>
        <v/>
      </c>
      <c r="AJ69" s="163">
        <f t="shared" si="39"/>
        <v>47</v>
      </c>
      <c r="AL69" s="3"/>
      <c r="AM69" s="3"/>
      <c r="AN69" s="2"/>
      <c r="AO69" s="2"/>
      <c r="AP69" s="2"/>
      <c r="AQ69" s="2"/>
      <c r="AR69" s="2"/>
    </row>
    <row r="70" spans="1:44" ht="20.25" customHeight="1" x14ac:dyDescent="0.15">
      <c r="A70" s="11">
        <v>48</v>
      </c>
      <c r="B70" s="22" t="str">
        <f>IF(基本データ入力!L51="","",基本データ入力!L51)</f>
        <v/>
      </c>
      <c r="C70" s="5" t="str">
        <f>IF('処理用（さわらないようにお願いします）'!$I50="","",'処理用（さわらないようにお願いします）'!$I50)</f>
        <v/>
      </c>
      <c r="D70" s="92" t="str">
        <f>IF(基本データ入力!M51="","",基本データ入力!M51)</f>
        <v/>
      </c>
      <c r="E70" s="13"/>
      <c r="F70" s="12"/>
      <c r="G70" s="192"/>
      <c r="H70" s="193"/>
      <c r="I70" s="185"/>
      <c r="J70" s="14"/>
      <c r="K70" s="12"/>
      <c r="L70" s="192"/>
      <c r="M70" s="199"/>
      <c r="N70" s="185"/>
      <c r="O70" s="142"/>
      <c r="P70" s="142"/>
      <c r="Q70" s="3">
        <f t="shared" si="21"/>
        <v>0</v>
      </c>
      <c r="R70" s="3">
        <f t="shared" si="22"/>
        <v>0</v>
      </c>
      <c r="S70" s="3">
        <f t="shared" si="23"/>
        <v>0</v>
      </c>
      <c r="T70" s="3">
        <f t="shared" si="24"/>
        <v>0</v>
      </c>
      <c r="U70" s="139">
        <f t="shared" si="25"/>
        <v>0</v>
      </c>
      <c r="V70" s="139">
        <f t="shared" si="26"/>
        <v>0</v>
      </c>
      <c r="W70" s="139" t="str">
        <f t="shared" si="27"/>
        <v/>
      </c>
      <c r="X70" s="139" t="str">
        <f t="shared" si="28"/>
        <v/>
      </c>
      <c r="Y70" s="139" t="str">
        <f t="shared" si="29"/>
        <v/>
      </c>
      <c r="Z70" s="139" t="str">
        <f t="shared" si="30"/>
        <v/>
      </c>
      <c r="AA70" s="139" t="str">
        <f t="shared" si="31"/>
        <v/>
      </c>
      <c r="AB70" s="139" t="str">
        <f t="shared" si="32"/>
        <v/>
      </c>
      <c r="AC70" s="139" t="str">
        <f t="shared" si="33"/>
        <v/>
      </c>
      <c r="AD70" s="139" t="str">
        <f t="shared" si="34"/>
        <v/>
      </c>
      <c r="AE70" s="139" t="str">
        <f t="shared" si="35"/>
        <v/>
      </c>
      <c r="AF70" s="139" t="str">
        <f t="shared" si="36"/>
        <v/>
      </c>
      <c r="AG70" s="139" t="str">
        <f t="shared" si="37"/>
        <v/>
      </c>
      <c r="AH70" s="139" t="str">
        <f t="shared" si="38"/>
        <v/>
      </c>
      <c r="AJ70" s="163">
        <f t="shared" si="39"/>
        <v>48</v>
      </c>
      <c r="AL70" s="3"/>
      <c r="AM70" s="3"/>
      <c r="AN70" s="2"/>
      <c r="AO70" s="2"/>
      <c r="AP70" s="2"/>
      <c r="AQ70" s="2"/>
      <c r="AR70" s="2"/>
    </row>
    <row r="71" spans="1:44" ht="20.25" customHeight="1" x14ac:dyDescent="0.15">
      <c r="A71" s="11">
        <v>49</v>
      </c>
      <c r="B71" s="22" t="str">
        <f>IF(基本データ入力!L52="","",基本データ入力!L52)</f>
        <v/>
      </c>
      <c r="C71" s="5" t="str">
        <f>IF('処理用（さわらないようにお願いします）'!$I51="","",'処理用（さわらないようにお願いします）'!$I51)</f>
        <v/>
      </c>
      <c r="D71" s="92" t="str">
        <f>IF(基本データ入力!M52="","",基本データ入力!M52)</f>
        <v/>
      </c>
      <c r="E71" s="13"/>
      <c r="F71" s="12"/>
      <c r="G71" s="192"/>
      <c r="H71" s="193"/>
      <c r="I71" s="185"/>
      <c r="J71" s="14"/>
      <c r="K71" s="12"/>
      <c r="L71" s="192"/>
      <c r="M71" s="199"/>
      <c r="N71" s="185"/>
      <c r="O71" s="142"/>
      <c r="P71" s="142"/>
      <c r="Q71" s="3">
        <f t="shared" si="21"/>
        <v>0</v>
      </c>
      <c r="R71" s="3">
        <f t="shared" si="22"/>
        <v>0</v>
      </c>
      <c r="S71" s="3">
        <f t="shared" si="23"/>
        <v>0</v>
      </c>
      <c r="T71" s="3">
        <f t="shared" si="24"/>
        <v>0</v>
      </c>
      <c r="U71" s="139">
        <f t="shared" si="25"/>
        <v>0</v>
      </c>
      <c r="V71" s="139">
        <f t="shared" si="26"/>
        <v>0</v>
      </c>
      <c r="W71" s="139" t="str">
        <f t="shared" si="27"/>
        <v/>
      </c>
      <c r="X71" s="139" t="str">
        <f t="shared" si="28"/>
        <v/>
      </c>
      <c r="Y71" s="139" t="str">
        <f t="shared" si="29"/>
        <v/>
      </c>
      <c r="Z71" s="139" t="str">
        <f t="shared" si="30"/>
        <v/>
      </c>
      <c r="AA71" s="139" t="str">
        <f t="shared" si="31"/>
        <v/>
      </c>
      <c r="AB71" s="139" t="str">
        <f t="shared" si="32"/>
        <v/>
      </c>
      <c r="AC71" s="139" t="str">
        <f t="shared" si="33"/>
        <v/>
      </c>
      <c r="AD71" s="139" t="str">
        <f t="shared" si="34"/>
        <v/>
      </c>
      <c r="AE71" s="139" t="str">
        <f t="shared" si="35"/>
        <v/>
      </c>
      <c r="AF71" s="139" t="str">
        <f t="shared" si="36"/>
        <v/>
      </c>
      <c r="AG71" s="139" t="str">
        <f t="shared" si="37"/>
        <v/>
      </c>
      <c r="AH71" s="139" t="str">
        <f t="shared" si="38"/>
        <v/>
      </c>
      <c r="AJ71" s="163">
        <f t="shared" si="39"/>
        <v>49</v>
      </c>
      <c r="AL71" s="3"/>
      <c r="AM71" s="3"/>
      <c r="AN71" s="2"/>
      <c r="AO71" s="2"/>
      <c r="AP71" s="2"/>
      <c r="AQ71" s="2"/>
      <c r="AR71" s="2"/>
    </row>
    <row r="72" spans="1:44" ht="20.25" customHeight="1" x14ac:dyDescent="0.15">
      <c r="A72" s="11">
        <v>50</v>
      </c>
      <c r="B72" s="22" t="str">
        <f>IF(基本データ入力!L53="","",基本データ入力!L53)</f>
        <v/>
      </c>
      <c r="C72" s="5" t="str">
        <f>IF('処理用（さわらないようにお願いします）'!$I52="","",'処理用（さわらないようにお願いします）'!$I52)</f>
        <v/>
      </c>
      <c r="D72" s="92" t="str">
        <f>IF(基本データ入力!M53="","",基本データ入力!M53)</f>
        <v/>
      </c>
      <c r="E72" s="13"/>
      <c r="F72" s="12"/>
      <c r="G72" s="192"/>
      <c r="H72" s="193"/>
      <c r="I72" s="185"/>
      <c r="J72" s="14"/>
      <c r="K72" s="12"/>
      <c r="L72" s="192"/>
      <c r="M72" s="199"/>
      <c r="N72" s="185"/>
      <c r="O72" s="142"/>
      <c r="P72" s="142"/>
      <c r="Q72" s="3">
        <f t="shared" si="21"/>
        <v>0</v>
      </c>
      <c r="R72" s="3">
        <f t="shared" si="22"/>
        <v>0</v>
      </c>
      <c r="S72" s="3">
        <f t="shared" si="23"/>
        <v>0</v>
      </c>
      <c r="T72" s="3">
        <f t="shared" si="24"/>
        <v>0</v>
      </c>
      <c r="U72" s="139">
        <f t="shared" si="25"/>
        <v>0</v>
      </c>
      <c r="V72" s="139">
        <f t="shared" si="26"/>
        <v>0</v>
      </c>
      <c r="W72" s="139" t="str">
        <f t="shared" si="27"/>
        <v/>
      </c>
      <c r="X72" s="139" t="str">
        <f t="shared" si="28"/>
        <v/>
      </c>
      <c r="Y72" s="139" t="str">
        <f t="shared" si="29"/>
        <v/>
      </c>
      <c r="Z72" s="139" t="str">
        <f t="shared" si="30"/>
        <v/>
      </c>
      <c r="AA72" s="139" t="str">
        <f t="shared" si="31"/>
        <v/>
      </c>
      <c r="AB72" s="139" t="str">
        <f t="shared" si="32"/>
        <v/>
      </c>
      <c r="AC72" s="139" t="str">
        <f t="shared" si="33"/>
        <v/>
      </c>
      <c r="AD72" s="139" t="str">
        <f t="shared" si="34"/>
        <v/>
      </c>
      <c r="AE72" s="139" t="str">
        <f t="shared" si="35"/>
        <v/>
      </c>
      <c r="AF72" s="139" t="str">
        <f t="shared" si="36"/>
        <v/>
      </c>
      <c r="AG72" s="139" t="str">
        <f t="shared" si="37"/>
        <v/>
      </c>
      <c r="AH72" s="139" t="str">
        <f t="shared" si="38"/>
        <v/>
      </c>
      <c r="AJ72" s="163">
        <f t="shared" si="39"/>
        <v>50</v>
      </c>
      <c r="AL72" s="3"/>
      <c r="AM72" s="3"/>
      <c r="AN72" s="2"/>
      <c r="AO72" s="2"/>
      <c r="AP72" s="2"/>
      <c r="AQ72" s="2"/>
      <c r="AR72" s="2"/>
    </row>
    <row r="73" spans="1:44" ht="20.25" customHeight="1" x14ac:dyDescent="0.15">
      <c r="A73" s="11">
        <v>51</v>
      </c>
      <c r="B73" s="22" t="str">
        <f>IF(基本データ入力!L54="","",基本データ入力!L54)</f>
        <v/>
      </c>
      <c r="C73" s="5" t="str">
        <f>IF('処理用（さわらないようにお願いします）'!$I53="","",'処理用（さわらないようにお願いします）'!$I53)</f>
        <v/>
      </c>
      <c r="D73" s="92" t="str">
        <f>IF(基本データ入力!M54="","",基本データ入力!M54)</f>
        <v/>
      </c>
      <c r="E73" s="13"/>
      <c r="F73" s="12"/>
      <c r="G73" s="192"/>
      <c r="H73" s="193"/>
      <c r="I73" s="185"/>
      <c r="J73" s="14"/>
      <c r="K73" s="12"/>
      <c r="L73" s="192"/>
      <c r="M73" s="199"/>
      <c r="N73" s="185"/>
      <c r="O73" s="142"/>
      <c r="P73" s="142"/>
      <c r="Q73" s="3">
        <f t="shared" si="21"/>
        <v>0</v>
      </c>
      <c r="R73" s="3">
        <f t="shared" si="22"/>
        <v>0</v>
      </c>
      <c r="S73" s="3">
        <f t="shared" si="23"/>
        <v>0</v>
      </c>
      <c r="T73" s="3">
        <f t="shared" si="24"/>
        <v>0</v>
      </c>
      <c r="U73" s="139">
        <f t="shared" si="25"/>
        <v>0</v>
      </c>
      <c r="V73" s="139">
        <f t="shared" si="26"/>
        <v>0</v>
      </c>
      <c r="W73" s="139" t="str">
        <f t="shared" si="27"/>
        <v/>
      </c>
      <c r="X73" s="139" t="str">
        <f t="shared" si="28"/>
        <v/>
      </c>
      <c r="Y73" s="139" t="str">
        <f t="shared" si="29"/>
        <v/>
      </c>
      <c r="Z73" s="139" t="str">
        <f t="shared" si="30"/>
        <v/>
      </c>
      <c r="AA73" s="139" t="str">
        <f t="shared" si="31"/>
        <v/>
      </c>
      <c r="AB73" s="139" t="str">
        <f t="shared" si="32"/>
        <v/>
      </c>
      <c r="AC73" s="139" t="str">
        <f t="shared" si="33"/>
        <v/>
      </c>
      <c r="AD73" s="139" t="str">
        <f t="shared" si="34"/>
        <v/>
      </c>
      <c r="AE73" s="139" t="str">
        <f t="shared" si="35"/>
        <v/>
      </c>
      <c r="AF73" s="139" t="str">
        <f t="shared" si="36"/>
        <v/>
      </c>
      <c r="AG73" s="139" t="str">
        <f t="shared" si="37"/>
        <v/>
      </c>
      <c r="AH73" s="139" t="str">
        <f t="shared" si="38"/>
        <v/>
      </c>
      <c r="AJ73" s="163">
        <f t="shared" si="39"/>
        <v>51</v>
      </c>
      <c r="AL73" s="3"/>
      <c r="AM73" s="3"/>
      <c r="AN73" s="2"/>
      <c r="AO73" s="2"/>
      <c r="AP73" s="2"/>
      <c r="AQ73" s="2"/>
      <c r="AR73" s="2"/>
    </row>
    <row r="74" spans="1:44" ht="20.25" customHeight="1" x14ac:dyDescent="0.15">
      <c r="A74" s="11">
        <v>52</v>
      </c>
      <c r="B74" s="22" t="str">
        <f>IF(基本データ入力!L55="","",基本データ入力!L55)</f>
        <v/>
      </c>
      <c r="C74" s="5" t="str">
        <f>IF('処理用（さわらないようにお願いします）'!$I54="","",'処理用（さわらないようにお願いします）'!$I54)</f>
        <v/>
      </c>
      <c r="D74" s="92" t="str">
        <f>IF(基本データ入力!M55="","",基本データ入力!M55)</f>
        <v/>
      </c>
      <c r="E74" s="13"/>
      <c r="F74" s="12"/>
      <c r="G74" s="192"/>
      <c r="H74" s="193"/>
      <c r="I74" s="185"/>
      <c r="J74" s="14"/>
      <c r="K74" s="12"/>
      <c r="L74" s="192"/>
      <c r="M74" s="199"/>
      <c r="N74" s="185"/>
      <c r="O74" s="142"/>
      <c r="P74" s="142"/>
      <c r="Q74" s="3">
        <f t="shared" si="21"/>
        <v>0</v>
      </c>
      <c r="R74" s="3">
        <f t="shared" si="22"/>
        <v>0</v>
      </c>
      <c r="S74" s="3">
        <f t="shared" si="23"/>
        <v>0</v>
      </c>
      <c r="T74" s="3">
        <f t="shared" si="24"/>
        <v>0</v>
      </c>
      <c r="U74" s="139">
        <f t="shared" si="25"/>
        <v>0</v>
      </c>
      <c r="V74" s="139">
        <f t="shared" si="26"/>
        <v>0</v>
      </c>
      <c r="W74" s="139" t="str">
        <f t="shared" si="27"/>
        <v/>
      </c>
      <c r="X74" s="139" t="str">
        <f t="shared" si="28"/>
        <v/>
      </c>
      <c r="Y74" s="139" t="str">
        <f t="shared" si="29"/>
        <v/>
      </c>
      <c r="Z74" s="139" t="str">
        <f t="shared" si="30"/>
        <v/>
      </c>
      <c r="AA74" s="139" t="str">
        <f t="shared" si="31"/>
        <v/>
      </c>
      <c r="AB74" s="139" t="str">
        <f t="shared" si="32"/>
        <v/>
      </c>
      <c r="AC74" s="139" t="str">
        <f t="shared" si="33"/>
        <v/>
      </c>
      <c r="AD74" s="139" t="str">
        <f t="shared" si="34"/>
        <v/>
      </c>
      <c r="AE74" s="139" t="str">
        <f t="shared" si="35"/>
        <v/>
      </c>
      <c r="AF74" s="139" t="str">
        <f t="shared" si="36"/>
        <v/>
      </c>
      <c r="AG74" s="139" t="str">
        <f t="shared" si="37"/>
        <v/>
      </c>
      <c r="AH74" s="139" t="str">
        <f t="shared" si="38"/>
        <v/>
      </c>
      <c r="AJ74" s="163">
        <f t="shared" si="39"/>
        <v>52</v>
      </c>
      <c r="AL74" s="3"/>
      <c r="AM74" s="3"/>
      <c r="AN74" s="2"/>
      <c r="AO74" s="2"/>
      <c r="AP74" s="2"/>
      <c r="AQ74" s="2"/>
      <c r="AR74" s="2"/>
    </row>
    <row r="75" spans="1:44" ht="20.25" customHeight="1" x14ac:dyDescent="0.15">
      <c r="A75" s="11">
        <v>53</v>
      </c>
      <c r="B75" s="22" t="str">
        <f>IF(基本データ入力!L56="","",基本データ入力!L56)</f>
        <v/>
      </c>
      <c r="C75" s="5" t="str">
        <f>IF('処理用（さわらないようにお願いします）'!$I55="","",'処理用（さわらないようにお願いします）'!$I55)</f>
        <v/>
      </c>
      <c r="D75" s="92" t="str">
        <f>IF(基本データ入力!M56="","",基本データ入力!M56)</f>
        <v/>
      </c>
      <c r="E75" s="13"/>
      <c r="F75" s="12"/>
      <c r="G75" s="192"/>
      <c r="H75" s="193"/>
      <c r="I75" s="185"/>
      <c r="J75" s="14"/>
      <c r="K75" s="12"/>
      <c r="L75" s="192"/>
      <c r="M75" s="199"/>
      <c r="N75" s="185"/>
      <c r="O75" s="142"/>
      <c r="P75" s="142"/>
      <c r="Q75" s="3">
        <f t="shared" si="21"/>
        <v>0</v>
      </c>
      <c r="R75" s="3">
        <f t="shared" si="22"/>
        <v>0</v>
      </c>
      <c r="S75" s="3">
        <f t="shared" si="23"/>
        <v>0</v>
      </c>
      <c r="T75" s="3">
        <f t="shared" si="24"/>
        <v>0</v>
      </c>
      <c r="U75" s="139">
        <f t="shared" si="25"/>
        <v>0</v>
      </c>
      <c r="V75" s="139">
        <f t="shared" si="26"/>
        <v>0</v>
      </c>
      <c r="W75" s="139" t="str">
        <f t="shared" si="27"/>
        <v/>
      </c>
      <c r="X75" s="139" t="str">
        <f t="shared" si="28"/>
        <v/>
      </c>
      <c r="Y75" s="139" t="str">
        <f t="shared" si="29"/>
        <v/>
      </c>
      <c r="Z75" s="139" t="str">
        <f t="shared" si="30"/>
        <v/>
      </c>
      <c r="AA75" s="139" t="str">
        <f t="shared" si="31"/>
        <v/>
      </c>
      <c r="AB75" s="139" t="str">
        <f t="shared" si="32"/>
        <v/>
      </c>
      <c r="AC75" s="139" t="str">
        <f t="shared" si="33"/>
        <v/>
      </c>
      <c r="AD75" s="139" t="str">
        <f t="shared" si="34"/>
        <v/>
      </c>
      <c r="AE75" s="139" t="str">
        <f t="shared" si="35"/>
        <v/>
      </c>
      <c r="AF75" s="139" t="str">
        <f t="shared" si="36"/>
        <v/>
      </c>
      <c r="AG75" s="139" t="str">
        <f t="shared" si="37"/>
        <v/>
      </c>
      <c r="AH75" s="139" t="str">
        <f t="shared" si="38"/>
        <v/>
      </c>
      <c r="AJ75" s="163">
        <f t="shared" si="39"/>
        <v>53</v>
      </c>
      <c r="AL75" s="3"/>
      <c r="AM75" s="3"/>
      <c r="AN75" s="2"/>
      <c r="AO75" s="2"/>
      <c r="AP75" s="2"/>
      <c r="AQ75" s="2"/>
      <c r="AR75" s="2"/>
    </row>
    <row r="76" spans="1:44" ht="20.25" customHeight="1" x14ac:dyDescent="0.15">
      <c r="A76" s="11">
        <v>54</v>
      </c>
      <c r="B76" s="22" t="str">
        <f>IF(基本データ入力!L57="","",基本データ入力!L57)</f>
        <v/>
      </c>
      <c r="C76" s="5" t="str">
        <f>IF('処理用（さわらないようにお願いします）'!$I56="","",'処理用（さわらないようにお願いします）'!$I56)</f>
        <v/>
      </c>
      <c r="D76" s="92" t="str">
        <f>IF(基本データ入力!M57="","",基本データ入力!M57)</f>
        <v/>
      </c>
      <c r="E76" s="13"/>
      <c r="F76" s="12"/>
      <c r="G76" s="192"/>
      <c r="H76" s="193"/>
      <c r="I76" s="185"/>
      <c r="J76" s="14"/>
      <c r="K76" s="12"/>
      <c r="L76" s="192"/>
      <c r="M76" s="199"/>
      <c r="N76" s="185"/>
      <c r="O76" s="142"/>
      <c r="P76" s="142"/>
      <c r="Q76" s="3">
        <f t="shared" si="21"/>
        <v>0</v>
      </c>
      <c r="R76" s="3">
        <f t="shared" si="22"/>
        <v>0</v>
      </c>
      <c r="S76" s="3">
        <f t="shared" si="23"/>
        <v>0</v>
      </c>
      <c r="T76" s="3">
        <f t="shared" si="24"/>
        <v>0</v>
      </c>
      <c r="U76" s="139">
        <f t="shared" si="25"/>
        <v>0</v>
      </c>
      <c r="V76" s="139">
        <f t="shared" si="26"/>
        <v>0</v>
      </c>
      <c r="W76" s="139" t="str">
        <f t="shared" si="27"/>
        <v/>
      </c>
      <c r="X76" s="139" t="str">
        <f t="shared" si="28"/>
        <v/>
      </c>
      <c r="Y76" s="139" t="str">
        <f t="shared" si="29"/>
        <v/>
      </c>
      <c r="Z76" s="139" t="str">
        <f t="shared" si="30"/>
        <v/>
      </c>
      <c r="AA76" s="139" t="str">
        <f t="shared" si="31"/>
        <v/>
      </c>
      <c r="AB76" s="139" t="str">
        <f t="shared" si="32"/>
        <v/>
      </c>
      <c r="AC76" s="139" t="str">
        <f t="shared" si="33"/>
        <v/>
      </c>
      <c r="AD76" s="139" t="str">
        <f t="shared" si="34"/>
        <v/>
      </c>
      <c r="AE76" s="139" t="str">
        <f t="shared" si="35"/>
        <v/>
      </c>
      <c r="AF76" s="139" t="str">
        <f t="shared" si="36"/>
        <v/>
      </c>
      <c r="AG76" s="139" t="str">
        <f t="shared" si="37"/>
        <v/>
      </c>
      <c r="AH76" s="139" t="str">
        <f t="shared" si="38"/>
        <v/>
      </c>
      <c r="AJ76" s="163">
        <f t="shared" si="39"/>
        <v>54</v>
      </c>
      <c r="AL76" s="3"/>
      <c r="AM76" s="3"/>
      <c r="AN76" s="2"/>
      <c r="AO76" s="2"/>
      <c r="AP76" s="2"/>
      <c r="AQ76" s="2"/>
      <c r="AR76" s="2"/>
    </row>
    <row r="77" spans="1:44" ht="20.25" customHeight="1" x14ac:dyDescent="0.15">
      <c r="A77" s="11">
        <v>55</v>
      </c>
      <c r="B77" s="22" t="str">
        <f>IF(基本データ入力!L58="","",基本データ入力!L58)</f>
        <v/>
      </c>
      <c r="C77" s="5" t="str">
        <f>IF('処理用（さわらないようにお願いします）'!$I57="","",'処理用（さわらないようにお願いします）'!$I57)</f>
        <v/>
      </c>
      <c r="D77" s="92" t="str">
        <f>IF(基本データ入力!M58="","",基本データ入力!M58)</f>
        <v/>
      </c>
      <c r="E77" s="13"/>
      <c r="F77" s="12"/>
      <c r="G77" s="192"/>
      <c r="H77" s="193"/>
      <c r="I77" s="185"/>
      <c r="J77" s="14"/>
      <c r="K77" s="12"/>
      <c r="L77" s="192"/>
      <c r="M77" s="199"/>
      <c r="N77" s="185"/>
      <c r="O77" s="142"/>
      <c r="P77" s="142"/>
      <c r="Q77" s="3">
        <f t="shared" si="21"/>
        <v>0</v>
      </c>
      <c r="R77" s="3">
        <f t="shared" si="22"/>
        <v>0</v>
      </c>
      <c r="S77" s="3">
        <f t="shared" si="23"/>
        <v>0</v>
      </c>
      <c r="T77" s="3">
        <f t="shared" si="24"/>
        <v>0</v>
      </c>
      <c r="U77" s="139">
        <f t="shared" si="25"/>
        <v>0</v>
      </c>
      <c r="V77" s="139">
        <f t="shared" si="26"/>
        <v>0</v>
      </c>
      <c r="W77" s="139" t="str">
        <f t="shared" si="27"/>
        <v/>
      </c>
      <c r="X77" s="139" t="str">
        <f t="shared" si="28"/>
        <v/>
      </c>
      <c r="Y77" s="139" t="str">
        <f t="shared" si="29"/>
        <v/>
      </c>
      <c r="Z77" s="139" t="str">
        <f t="shared" si="30"/>
        <v/>
      </c>
      <c r="AA77" s="139" t="str">
        <f t="shared" si="31"/>
        <v/>
      </c>
      <c r="AB77" s="139" t="str">
        <f t="shared" si="32"/>
        <v/>
      </c>
      <c r="AC77" s="139" t="str">
        <f t="shared" si="33"/>
        <v/>
      </c>
      <c r="AD77" s="139" t="str">
        <f t="shared" si="34"/>
        <v/>
      </c>
      <c r="AE77" s="139" t="str">
        <f t="shared" si="35"/>
        <v/>
      </c>
      <c r="AF77" s="139" t="str">
        <f t="shared" si="36"/>
        <v/>
      </c>
      <c r="AG77" s="139" t="str">
        <f t="shared" si="37"/>
        <v/>
      </c>
      <c r="AH77" s="139" t="str">
        <f t="shared" si="38"/>
        <v/>
      </c>
      <c r="AJ77" s="163">
        <f t="shared" si="39"/>
        <v>55</v>
      </c>
      <c r="AL77" s="3"/>
      <c r="AM77" s="3"/>
      <c r="AN77" s="2"/>
      <c r="AO77" s="2"/>
      <c r="AP77" s="2"/>
      <c r="AQ77" s="2"/>
      <c r="AR77" s="2"/>
    </row>
    <row r="78" spans="1:44" ht="20.25" customHeight="1" x14ac:dyDescent="0.15">
      <c r="A78" s="11">
        <v>56</v>
      </c>
      <c r="B78" s="22" t="str">
        <f>IF(基本データ入力!L59="","",基本データ入力!L59)</f>
        <v/>
      </c>
      <c r="C78" s="5" t="str">
        <f>IF('処理用（さわらないようにお願いします）'!$I58="","",'処理用（さわらないようにお願いします）'!$I58)</f>
        <v/>
      </c>
      <c r="D78" s="92" t="str">
        <f>IF(基本データ入力!M59="","",基本データ入力!M59)</f>
        <v/>
      </c>
      <c r="E78" s="13"/>
      <c r="F78" s="12"/>
      <c r="G78" s="192"/>
      <c r="H78" s="193"/>
      <c r="I78" s="185"/>
      <c r="J78" s="14"/>
      <c r="K78" s="12"/>
      <c r="L78" s="192"/>
      <c r="M78" s="199"/>
      <c r="N78" s="185"/>
      <c r="O78" s="142"/>
      <c r="P78" s="142"/>
      <c r="Q78" s="3">
        <f t="shared" si="21"/>
        <v>0</v>
      </c>
      <c r="R78" s="3">
        <f t="shared" si="22"/>
        <v>0</v>
      </c>
      <c r="S78" s="3">
        <f t="shared" si="23"/>
        <v>0</v>
      </c>
      <c r="T78" s="3">
        <f t="shared" si="24"/>
        <v>0</v>
      </c>
      <c r="U78" s="139">
        <f t="shared" si="25"/>
        <v>0</v>
      </c>
      <c r="V78" s="139">
        <f t="shared" si="26"/>
        <v>0</v>
      </c>
      <c r="W78" s="139" t="str">
        <f t="shared" si="27"/>
        <v/>
      </c>
      <c r="X78" s="139" t="str">
        <f t="shared" si="28"/>
        <v/>
      </c>
      <c r="Y78" s="139" t="str">
        <f t="shared" si="29"/>
        <v/>
      </c>
      <c r="Z78" s="139" t="str">
        <f t="shared" si="30"/>
        <v/>
      </c>
      <c r="AA78" s="139" t="str">
        <f t="shared" si="31"/>
        <v/>
      </c>
      <c r="AB78" s="139" t="str">
        <f t="shared" si="32"/>
        <v/>
      </c>
      <c r="AC78" s="139" t="str">
        <f t="shared" si="33"/>
        <v/>
      </c>
      <c r="AD78" s="139" t="str">
        <f t="shared" si="34"/>
        <v/>
      </c>
      <c r="AE78" s="139" t="str">
        <f t="shared" si="35"/>
        <v/>
      </c>
      <c r="AF78" s="139" t="str">
        <f t="shared" si="36"/>
        <v/>
      </c>
      <c r="AG78" s="139" t="str">
        <f t="shared" si="37"/>
        <v/>
      </c>
      <c r="AH78" s="139" t="str">
        <f t="shared" si="38"/>
        <v/>
      </c>
      <c r="AJ78" s="163">
        <f t="shared" si="39"/>
        <v>56</v>
      </c>
      <c r="AL78" s="3"/>
      <c r="AM78" s="3"/>
      <c r="AN78" s="2"/>
      <c r="AO78" s="2"/>
      <c r="AP78" s="2"/>
      <c r="AQ78" s="2"/>
      <c r="AR78" s="2"/>
    </row>
    <row r="79" spans="1:44" ht="20.25" customHeight="1" x14ac:dyDescent="0.15">
      <c r="A79" s="11">
        <v>57</v>
      </c>
      <c r="B79" s="22" t="str">
        <f>IF(基本データ入力!L60="","",基本データ入力!L60)</f>
        <v/>
      </c>
      <c r="C79" s="5" t="str">
        <f>IF('処理用（さわらないようにお願いします）'!$I59="","",'処理用（さわらないようにお願いします）'!$I59)</f>
        <v/>
      </c>
      <c r="D79" s="92" t="str">
        <f>IF(基本データ入力!M60="","",基本データ入力!M60)</f>
        <v/>
      </c>
      <c r="E79" s="13"/>
      <c r="F79" s="12"/>
      <c r="G79" s="192"/>
      <c r="H79" s="193"/>
      <c r="I79" s="185"/>
      <c r="J79" s="14"/>
      <c r="K79" s="12"/>
      <c r="L79" s="192"/>
      <c r="M79" s="199"/>
      <c r="N79" s="185"/>
      <c r="O79" s="142"/>
      <c r="P79" s="142"/>
      <c r="Q79" s="3">
        <f t="shared" si="21"/>
        <v>0</v>
      </c>
      <c r="R79" s="3">
        <f t="shared" si="22"/>
        <v>0</v>
      </c>
      <c r="S79" s="3">
        <f t="shared" si="23"/>
        <v>0</v>
      </c>
      <c r="T79" s="3">
        <f t="shared" si="24"/>
        <v>0</v>
      </c>
      <c r="U79" s="139">
        <f t="shared" si="25"/>
        <v>0</v>
      </c>
      <c r="V79" s="139">
        <f t="shared" si="26"/>
        <v>0</v>
      </c>
      <c r="W79" s="139" t="str">
        <f t="shared" si="27"/>
        <v/>
      </c>
      <c r="X79" s="139" t="str">
        <f t="shared" si="28"/>
        <v/>
      </c>
      <c r="Y79" s="139" t="str">
        <f t="shared" si="29"/>
        <v/>
      </c>
      <c r="Z79" s="139" t="str">
        <f t="shared" si="30"/>
        <v/>
      </c>
      <c r="AA79" s="139" t="str">
        <f t="shared" si="31"/>
        <v/>
      </c>
      <c r="AB79" s="139" t="str">
        <f t="shared" si="32"/>
        <v/>
      </c>
      <c r="AC79" s="139" t="str">
        <f t="shared" si="33"/>
        <v/>
      </c>
      <c r="AD79" s="139" t="str">
        <f t="shared" si="34"/>
        <v/>
      </c>
      <c r="AE79" s="139" t="str">
        <f t="shared" si="35"/>
        <v/>
      </c>
      <c r="AF79" s="139" t="str">
        <f t="shared" si="36"/>
        <v/>
      </c>
      <c r="AG79" s="139" t="str">
        <f t="shared" si="37"/>
        <v/>
      </c>
      <c r="AH79" s="139" t="str">
        <f t="shared" si="38"/>
        <v/>
      </c>
      <c r="AJ79" s="163">
        <f t="shared" si="39"/>
        <v>57</v>
      </c>
      <c r="AL79" s="3"/>
      <c r="AM79" s="3"/>
      <c r="AN79" s="2"/>
      <c r="AO79" s="2"/>
      <c r="AP79" s="2"/>
      <c r="AQ79" s="2"/>
      <c r="AR79" s="2"/>
    </row>
    <row r="80" spans="1:44" ht="20.25" customHeight="1" x14ac:dyDescent="0.15">
      <c r="A80" s="11">
        <v>58</v>
      </c>
      <c r="B80" s="22" t="str">
        <f>IF(基本データ入力!L61="","",基本データ入力!L61)</f>
        <v/>
      </c>
      <c r="C80" s="5" t="str">
        <f>IF('処理用（さわらないようにお願いします）'!$I60="","",'処理用（さわらないようにお願いします）'!$I60)</f>
        <v/>
      </c>
      <c r="D80" s="92" t="str">
        <f>IF(基本データ入力!M61="","",基本データ入力!M61)</f>
        <v/>
      </c>
      <c r="E80" s="13"/>
      <c r="F80" s="12"/>
      <c r="G80" s="192"/>
      <c r="H80" s="193"/>
      <c r="I80" s="185"/>
      <c r="J80" s="14"/>
      <c r="K80" s="12"/>
      <c r="L80" s="192"/>
      <c r="M80" s="199"/>
      <c r="N80" s="185"/>
      <c r="O80" s="142"/>
      <c r="P80" s="142"/>
      <c r="Q80" s="3">
        <f t="shared" si="21"/>
        <v>0</v>
      </c>
      <c r="R80" s="3">
        <f t="shared" si="22"/>
        <v>0</v>
      </c>
      <c r="S80" s="3">
        <f t="shared" si="23"/>
        <v>0</v>
      </c>
      <c r="T80" s="3">
        <f t="shared" si="24"/>
        <v>0</v>
      </c>
      <c r="U80" s="139">
        <f t="shared" si="25"/>
        <v>0</v>
      </c>
      <c r="V80" s="139">
        <f t="shared" si="26"/>
        <v>0</v>
      </c>
      <c r="W80" s="139" t="str">
        <f t="shared" si="27"/>
        <v/>
      </c>
      <c r="X80" s="139" t="str">
        <f t="shared" si="28"/>
        <v/>
      </c>
      <c r="Y80" s="139" t="str">
        <f t="shared" si="29"/>
        <v/>
      </c>
      <c r="Z80" s="139" t="str">
        <f t="shared" si="30"/>
        <v/>
      </c>
      <c r="AA80" s="139" t="str">
        <f t="shared" si="31"/>
        <v/>
      </c>
      <c r="AB80" s="139" t="str">
        <f t="shared" si="32"/>
        <v/>
      </c>
      <c r="AC80" s="139" t="str">
        <f t="shared" si="33"/>
        <v/>
      </c>
      <c r="AD80" s="139" t="str">
        <f t="shared" si="34"/>
        <v/>
      </c>
      <c r="AE80" s="139" t="str">
        <f t="shared" si="35"/>
        <v/>
      </c>
      <c r="AF80" s="139" t="str">
        <f t="shared" si="36"/>
        <v/>
      </c>
      <c r="AG80" s="139" t="str">
        <f t="shared" si="37"/>
        <v/>
      </c>
      <c r="AH80" s="139" t="str">
        <f t="shared" si="38"/>
        <v/>
      </c>
      <c r="AJ80" s="163">
        <f t="shared" si="39"/>
        <v>58</v>
      </c>
      <c r="AP80" s="2"/>
      <c r="AQ80" s="2"/>
      <c r="AR80" s="2"/>
    </row>
    <row r="81" spans="1:44" ht="20.25" customHeight="1" x14ac:dyDescent="0.15">
      <c r="A81" s="11">
        <v>59</v>
      </c>
      <c r="B81" s="22" t="str">
        <f>IF(基本データ入力!L62="","",基本データ入力!L62)</f>
        <v/>
      </c>
      <c r="C81" s="5" t="str">
        <f>IF('処理用（さわらないようにお願いします）'!$I61="","",'処理用（さわらないようにお願いします）'!$I61)</f>
        <v/>
      </c>
      <c r="D81" s="92" t="str">
        <f>IF(基本データ入力!M62="","",基本データ入力!M62)</f>
        <v/>
      </c>
      <c r="E81" s="13"/>
      <c r="F81" s="12"/>
      <c r="G81" s="192"/>
      <c r="H81" s="193"/>
      <c r="I81" s="185"/>
      <c r="J81" s="14"/>
      <c r="K81" s="12"/>
      <c r="L81" s="192"/>
      <c r="M81" s="199"/>
      <c r="N81" s="185"/>
      <c r="O81" s="142"/>
      <c r="P81" s="142"/>
      <c r="Q81" s="3">
        <f t="shared" si="21"/>
        <v>0</v>
      </c>
      <c r="R81" s="3">
        <f t="shared" si="22"/>
        <v>0</v>
      </c>
      <c r="S81" s="3">
        <f t="shared" si="23"/>
        <v>0</v>
      </c>
      <c r="T81" s="3">
        <f t="shared" si="24"/>
        <v>0</v>
      </c>
      <c r="U81" s="139">
        <f t="shared" si="25"/>
        <v>0</v>
      </c>
      <c r="V81" s="139">
        <f t="shared" si="26"/>
        <v>0</v>
      </c>
      <c r="W81" s="139" t="str">
        <f t="shared" si="27"/>
        <v/>
      </c>
      <c r="X81" s="139" t="str">
        <f t="shared" si="28"/>
        <v/>
      </c>
      <c r="Y81" s="139" t="str">
        <f t="shared" si="29"/>
        <v/>
      </c>
      <c r="Z81" s="139" t="str">
        <f t="shared" si="30"/>
        <v/>
      </c>
      <c r="AA81" s="139" t="str">
        <f t="shared" si="31"/>
        <v/>
      </c>
      <c r="AB81" s="139" t="str">
        <f t="shared" si="32"/>
        <v/>
      </c>
      <c r="AC81" s="139" t="str">
        <f t="shared" si="33"/>
        <v/>
      </c>
      <c r="AD81" s="139" t="str">
        <f t="shared" si="34"/>
        <v/>
      </c>
      <c r="AE81" s="139" t="str">
        <f t="shared" si="35"/>
        <v/>
      </c>
      <c r="AF81" s="139" t="str">
        <f t="shared" si="36"/>
        <v/>
      </c>
      <c r="AG81" s="139" t="str">
        <f t="shared" si="37"/>
        <v/>
      </c>
      <c r="AH81" s="139" t="str">
        <f t="shared" si="38"/>
        <v/>
      </c>
      <c r="AJ81" s="163">
        <f t="shared" si="39"/>
        <v>59</v>
      </c>
      <c r="AP81" s="2"/>
      <c r="AQ81" s="2"/>
      <c r="AR81" s="2"/>
    </row>
    <row r="82" spans="1:44" ht="20.25" customHeight="1" x14ac:dyDescent="0.15">
      <c r="A82" s="11">
        <v>60</v>
      </c>
      <c r="B82" s="22" t="str">
        <f>IF(基本データ入力!L63="","",基本データ入力!L63)</f>
        <v/>
      </c>
      <c r="C82" s="5" t="str">
        <f>IF('処理用（さわらないようにお願いします）'!$I62="","",'処理用（さわらないようにお願いします）'!$I62)</f>
        <v/>
      </c>
      <c r="D82" s="92" t="str">
        <f>IF(基本データ入力!M63="","",基本データ入力!M63)</f>
        <v/>
      </c>
      <c r="E82" s="13"/>
      <c r="F82" s="12"/>
      <c r="G82" s="192"/>
      <c r="H82" s="193"/>
      <c r="I82" s="185"/>
      <c r="J82" s="14"/>
      <c r="K82" s="12"/>
      <c r="L82" s="192"/>
      <c r="M82" s="199"/>
      <c r="N82" s="185"/>
      <c r="O82" s="142"/>
      <c r="P82" s="142"/>
      <c r="Q82" s="3">
        <f t="shared" si="21"/>
        <v>0</v>
      </c>
      <c r="R82" s="3">
        <f t="shared" si="22"/>
        <v>0</v>
      </c>
      <c r="S82" s="3">
        <f t="shared" si="23"/>
        <v>0</v>
      </c>
      <c r="T82" s="3">
        <f t="shared" si="24"/>
        <v>0</v>
      </c>
      <c r="U82" s="139">
        <f t="shared" si="25"/>
        <v>0</v>
      </c>
      <c r="V82" s="139">
        <f t="shared" si="26"/>
        <v>0</v>
      </c>
      <c r="W82" s="139" t="str">
        <f t="shared" si="27"/>
        <v/>
      </c>
      <c r="X82" s="139" t="str">
        <f t="shared" si="28"/>
        <v/>
      </c>
      <c r="Y82" s="139" t="str">
        <f t="shared" si="29"/>
        <v/>
      </c>
      <c r="Z82" s="139" t="str">
        <f t="shared" si="30"/>
        <v/>
      </c>
      <c r="AA82" s="139" t="str">
        <f t="shared" si="31"/>
        <v/>
      </c>
      <c r="AB82" s="139" t="str">
        <f t="shared" si="32"/>
        <v/>
      </c>
      <c r="AC82" s="139" t="str">
        <f t="shared" si="33"/>
        <v/>
      </c>
      <c r="AD82" s="139" t="str">
        <f t="shared" si="34"/>
        <v/>
      </c>
      <c r="AE82" s="139" t="str">
        <f t="shared" si="35"/>
        <v/>
      </c>
      <c r="AF82" s="139" t="str">
        <f t="shared" si="36"/>
        <v/>
      </c>
      <c r="AG82" s="139" t="str">
        <f t="shared" si="37"/>
        <v/>
      </c>
      <c r="AH82" s="139" t="str">
        <f t="shared" si="38"/>
        <v/>
      </c>
      <c r="AJ82" s="163">
        <f t="shared" si="39"/>
        <v>60</v>
      </c>
      <c r="AP82" s="2"/>
      <c r="AQ82" s="2"/>
      <c r="AR82" s="2"/>
    </row>
    <row r="83" spans="1:44" ht="20.25" customHeight="1" x14ac:dyDescent="0.15">
      <c r="A83" s="11">
        <v>61</v>
      </c>
      <c r="B83" s="22" t="str">
        <f>IF(基本データ入力!L64="","",基本データ入力!L64)</f>
        <v/>
      </c>
      <c r="C83" s="5" t="str">
        <f>IF('処理用（さわらないようにお願いします）'!$I63="","",'処理用（さわらないようにお願いします）'!$I63)</f>
        <v/>
      </c>
      <c r="D83" s="92" t="str">
        <f>IF(基本データ入力!M64="","",基本データ入力!M64)</f>
        <v/>
      </c>
      <c r="E83" s="13"/>
      <c r="F83" s="12"/>
      <c r="G83" s="192"/>
      <c r="H83" s="193"/>
      <c r="I83" s="185"/>
      <c r="J83" s="14"/>
      <c r="K83" s="12"/>
      <c r="L83" s="192"/>
      <c r="M83" s="199"/>
      <c r="N83" s="185"/>
      <c r="O83" s="142"/>
      <c r="P83" s="142"/>
      <c r="Q83" s="3">
        <f t="shared" si="21"/>
        <v>0</v>
      </c>
      <c r="R83" s="3">
        <f t="shared" si="22"/>
        <v>0</v>
      </c>
      <c r="S83" s="3">
        <f t="shared" si="23"/>
        <v>0</v>
      </c>
      <c r="T83" s="3">
        <f t="shared" si="24"/>
        <v>0</v>
      </c>
      <c r="U83" s="139">
        <f t="shared" si="25"/>
        <v>0</v>
      </c>
      <c r="V83" s="139">
        <f t="shared" si="26"/>
        <v>0</v>
      </c>
      <c r="W83" s="139" t="str">
        <f t="shared" si="27"/>
        <v/>
      </c>
      <c r="X83" s="139" t="str">
        <f t="shared" si="28"/>
        <v/>
      </c>
      <c r="Y83" s="139" t="str">
        <f t="shared" si="29"/>
        <v/>
      </c>
      <c r="Z83" s="139" t="str">
        <f t="shared" si="30"/>
        <v/>
      </c>
      <c r="AA83" s="139" t="str">
        <f t="shared" si="31"/>
        <v/>
      </c>
      <c r="AB83" s="139" t="str">
        <f t="shared" si="32"/>
        <v/>
      </c>
      <c r="AC83" s="139" t="str">
        <f t="shared" si="33"/>
        <v/>
      </c>
      <c r="AD83" s="139" t="str">
        <f t="shared" si="34"/>
        <v/>
      </c>
      <c r="AE83" s="139" t="str">
        <f t="shared" si="35"/>
        <v/>
      </c>
      <c r="AF83" s="139" t="str">
        <f t="shared" si="36"/>
        <v/>
      </c>
      <c r="AG83" s="139" t="str">
        <f t="shared" si="37"/>
        <v/>
      </c>
      <c r="AH83" s="139" t="str">
        <f t="shared" si="38"/>
        <v/>
      </c>
      <c r="AJ83" s="163">
        <f t="shared" si="39"/>
        <v>61</v>
      </c>
      <c r="AP83" s="2"/>
      <c r="AQ83" s="2"/>
      <c r="AR83" s="2"/>
    </row>
    <row r="84" spans="1:44" ht="20.25" customHeight="1" x14ac:dyDescent="0.15">
      <c r="A84" s="11">
        <v>62</v>
      </c>
      <c r="B84" s="22" t="str">
        <f>IF(基本データ入力!L65="","",基本データ入力!L65)</f>
        <v/>
      </c>
      <c r="C84" s="5" t="str">
        <f>IF('処理用（さわらないようにお願いします）'!$I64="","",'処理用（さわらないようにお願いします）'!$I64)</f>
        <v/>
      </c>
      <c r="D84" s="92" t="str">
        <f>IF(基本データ入力!M65="","",基本データ入力!M65)</f>
        <v/>
      </c>
      <c r="E84" s="13"/>
      <c r="F84" s="12"/>
      <c r="G84" s="192"/>
      <c r="H84" s="193"/>
      <c r="I84" s="185"/>
      <c r="J84" s="14"/>
      <c r="K84" s="12"/>
      <c r="L84" s="192"/>
      <c r="M84" s="199"/>
      <c r="N84" s="185"/>
      <c r="O84" s="142"/>
      <c r="P84" s="142"/>
      <c r="Q84" s="3">
        <f t="shared" si="21"/>
        <v>0</v>
      </c>
      <c r="R84" s="3">
        <f t="shared" si="22"/>
        <v>0</v>
      </c>
      <c r="S84" s="3">
        <f t="shared" si="23"/>
        <v>0</v>
      </c>
      <c r="T84" s="3">
        <f t="shared" si="24"/>
        <v>0</v>
      </c>
      <c r="U84" s="139">
        <f t="shared" si="25"/>
        <v>0</v>
      </c>
      <c r="V84" s="139">
        <f t="shared" si="26"/>
        <v>0</v>
      </c>
      <c r="W84" s="139" t="str">
        <f t="shared" si="27"/>
        <v/>
      </c>
      <c r="X84" s="139" t="str">
        <f t="shared" si="28"/>
        <v/>
      </c>
      <c r="Y84" s="139" t="str">
        <f t="shared" si="29"/>
        <v/>
      </c>
      <c r="Z84" s="139" t="str">
        <f t="shared" si="30"/>
        <v/>
      </c>
      <c r="AA84" s="139" t="str">
        <f t="shared" si="31"/>
        <v/>
      </c>
      <c r="AB84" s="139" t="str">
        <f t="shared" si="32"/>
        <v/>
      </c>
      <c r="AC84" s="139" t="str">
        <f t="shared" si="33"/>
        <v/>
      </c>
      <c r="AD84" s="139" t="str">
        <f t="shared" si="34"/>
        <v/>
      </c>
      <c r="AE84" s="139" t="str">
        <f t="shared" si="35"/>
        <v/>
      </c>
      <c r="AF84" s="139" t="str">
        <f t="shared" si="36"/>
        <v/>
      </c>
      <c r="AG84" s="139" t="str">
        <f t="shared" si="37"/>
        <v/>
      </c>
      <c r="AH84" s="139" t="str">
        <f t="shared" si="38"/>
        <v/>
      </c>
      <c r="AJ84" s="163">
        <f t="shared" si="39"/>
        <v>62</v>
      </c>
      <c r="AP84" s="2"/>
      <c r="AQ84" s="2"/>
      <c r="AR84" s="2"/>
    </row>
    <row r="85" spans="1:44" ht="20.25" customHeight="1" x14ac:dyDescent="0.15">
      <c r="A85" s="11">
        <v>63</v>
      </c>
      <c r="B85" s="22" t="str">
        <f>IF(基本データ入力!L66="","",基本データ入力!L66)</f>
        <v/>
      </c>
      <c r="C85" s="5" t="str">
        <f>IF('処理用（さわらないようにお願いします）'!$I65="","",'処理用（さわらないようにお願いします）'!$I65)</f>
        <v/>
      </c>
      <c r="D85" s="92" t="str">
        <f>IF(基本データ入力!M66="","",基本データ入力!M66)</f>
        <v/>
      </c>
      <c r="E85" s="13"/>
      <c r="F85" s="12"/>
      <c r="G85" s="192"/>
      <c r="H85" s="193"/>
      <c r="I85" s="185"/>
      <c r="J85" s="14"/>
      <c r="K85" s="12"/>
      <c r="L85" s="192"/>
      <c r="M85" s="199"/>
      <c r="N85" s="185"/>
      <c r="O85" s="142"/>
      <c r="P85" s="142"/>
      <c r="Q85" s="3">
        <f t="shared" si="21"/>
        <v>0</v>
      </c>
      <c r="R85" s="3">
        <f t="shared" si="22"/>
        <v>0</v>
      </c>
      <c r="S85" s="3">
        <f t="shared" si="23"/>
        <v>0</v>
      </c>
      <c r="T85" s="3">
        <f t="shared" si="24"/>
        <v>0</v>
      </c>
      <c r="U85" s="139">
        <f t="shared" si="25"/>
        <v>0</v>
      </c>
      <c r="V85" s="139">
        <f t="shared" si="26"/>
        <v>0</v>
      </c>
      <c r="W85" s="139" t="str">
        <f t="shared" si="27"/>
        <v/>
      </c>
      <c r="X85" s="139" t="str">
        <f t="shared" si="28"/>
        <v/>
      </c>
      <c r="Y85" s="139" t="str">
        <f t="shared" si="29"/>
        <v/>
      </c>
      <c r="Z85" s="139" t="str">
        <f t="shared" si="30"/>
        <v/>
      </c>
      <c r="AA85" s="139" t="str">
        <f t="shared" si="31"/>
        <v/>
      </c>
      <c r="AB85" s="139" t="str">
        <f t="shared" si="32"/>
        <v/>
      </c>
      <c r="AC85" s="139" t="str">
        <f t="shared" si="33"/>
        <v/>
      </c>
      <c r="AD85" s="139" t="str">
        <f t="shared" si="34"/>
        <v/>
      </c>
      <c r="AE85" s="139" t="str">
        <f t="shared" si="35"/>
        <v/>
      </c>
      <c r="AF85" s="139" t="str">
        <f t="shared" si="36"/>
        <v/>
      </c>
      <c r="AG85" s="139" t="str">
        <f t="shared" si="37"/>
        <v/>
      </c>
      <c r="AH85" s="139" t="str">
        <f t="shared" si="38"/>
        <v/>
      </c>
      <c r="AJ85" s="163">
        <f t="shared" si="39"/>
        <v>63</v>
      </c>
    </row>
    <row r="86" spans="1:44" ht="20.25" customHeight="1" x14ac:dyDescent="0.15">
      <c r="A86" s="11">
        <v>64</v>
      </c>
      <c r="B86" s="22" t="str">
        <f>IF(基本データ入力!L67="","",基本データ入力!L67)</f>
        <v/>
      </c>
      <c r="C86" s="5" t="str">
        <f>IF('処理用（さわらないようにお願いします）'!$I66="","",'処理用（さわらないようにお願いします）'!$I66)</f>
        <v/>
      </c>
      <c r="D86" s="92" t="str">
        <f>IF(基本データ入力!M67="","",基本データ入力!M67)</f>
        <v/>
      </c>
      <c r="E86" s="13"/>
      <c r="F86" s="12"/>
      <c r="G86" s="192"/>
      <c r="H86" s="193"/>
      <c r="I86" s="185"/>
      <c r="J86" s="14"/>
      <c r="K86" s="12"/>
      <c r="L86" s="192"/>
      <c r="M86" s="199"/>
      <c r="N86" s="185"/>
      <c r="O86" s="142"/>
      <c r="P86" s="142"/>
      <c r="Q86" s="3">
        <f t="shared" si="21"/>
        <v>0</v>
      </c>
      <c r="R86" s="3">
        <f t="shared" si="22"/>
        <v>0</v>
      </c>
      <c r="S86" s="3">
        <f t="shared" si="23"/>
        <v>0</v>
      </c>
      <c r="T86" s="3">
        <f t="shared" si="24"/>
        <v>0</v>
      </c>
      <c r="U86" s="139">
        <f t="shared" si="25"/>
        <v>0</v>
      </c>
      <c r="V86" s="139">
        <f t="shared" si="26"/>
        <v>0</v>
      </c>
      <c r="W86" s="139" t="str">
        <f t="shared" si="27"/>
        <v/>
      </c>
      <c r="X86" s="139" t="str">
        <f t="shared" si="28"/>
        <v/>
      </c>
      <c r="Y86" s="139" t="str">
        <f t="shared" si="29"/>
        <v/>
      </c>
      <c r="Z86" s="139" t="str">
        <f t="shared" si="30"/>
        <v/>
      </c>
      <c r="AA86" s="139" t="str">
        <f t="shared" si="31"/>
        <v/>
      </c>
      <c r="AB86" s="139" t="str">
        <f t="shared" si="32"/>
        <v/>
      </c>
      <c r="AC86" s="139" t="str">
        <f t="shared" si="33"/>
        <v/>
      </c>
      <c r="AD86" s="139" t="str">
        <f t="shared" si="34"/>
        <v/>
      </c>
      <c r="AE86" s="139" t="str">
        <f t="shared" si="35"/>
        <v/>
      </c>
      <c r="AF86" s="139" t="str">
        <f t="shared" si="36"/>
        <v/>
      </c>
      <c r="AG86" s="139" t="str">
        <f t="shared" si="37"/>
        <v/>
      </c>
      <c r="AH86" s="139" t="str">
        <f t="shared" si="38"/>
        <v/>
      </c>
      <c r="AJ86" s="163">
        <f t="shared" si="39"/>
        <v>64</v>
      </c>
    </row>
    <row r="87" spans="1:44" ht="20.25" customHeight="1" x14ac:dyDescent="0.15">
      <c r="A87" s="11">
        <v>65</v>
      </c>
      <c r="B87" s="22" t="str">
        <f>IF(基本データ入力!L68="","",基本データ入力!L68)</f>
        <v/>
      </c>
      <c r="C87" s="5" t="str">
        <f>IF('処理用（さわらないようにお願いします）'!$I67="","",'処理用（さわらないようにお願いします）'!$I67)</f>
        <v/>
      </c>
      <c r="D87" s="92" t="str">
        <f>IF(基本データ入力!M68="","",基本データ入力!M68)</f>
        <v/>
      </c>
      <c r="E87" s="13"/>
      <c r="F87" s="12"/>
      <c r="G87" s="192"/>
      <c r="H87" s="193"/>
      <c r="I87" s="185"/>
      <c r="J87" s="14"/>
      <c r="K87" s="12"/>
      <c r="L87" s="192"/>
      <c r="M87" s="199"/>
      <c r="N87" s="185"/>
      <c r="O87" s="142"/>
      <c r="P87" s="142"/>
      <c r="Q87" s="3">
        <f t="shared" ref="Q87:Q118" si="40">IF($B87=1,COUNT($E87:$H87),0)-R87</f>
        <v>0</v>
      </c>
      <c r="R87" s="3">
        <f t="shared" ref="R87:R118" si="41">IF($B87=1,COUNTIF($E87:$H87,901),0)</f>
        <v>0</v>
      </c>
      <c r="S87" s="3">
        <f t="shared" ref="S87:S118" si="42">IF($B87=2,COUNT($E87:$H87),0)-T87</f>
        <v>0</v>
      </c>
      <c r="T87" s="3">
        <f t="shared" ref="T87:T118" si="43">IF($B87=2,COUNTIF($E87:$H87,901),0)</f>
        <v>0</v>
      </c>
      <c r="U87" s="139">
        <f t="shared" ref="U87:U118" si="44">IF($B87=1,IF($I87="",0,IF(VALUE(RIGHTB($I87,1))=1,1,0)),0)</f>
        <v>0</v>
      </c>
      <c r="V87" s="139">
        <f t="shared" ref="V87:V118" si="45">IF($B87=2,IF($I87="",0,IF(VALUE(RIGHTB($I87,1))=1,1,0)),0)</f>
        <v>0</v>
      </c>
      <c r="W87" s="139" t="str">
        <f t="shared" ref="W87:W118" si="46">IF(E87="","",VLOOKUP(E87+1000*$B87,IF($B87=1,$AS$5:$AS$24,$AT$5:$AT$24),1,0))</f>
        <v/>
      </c>
      <c r="X87" s="139" t="str">
        <f t="shared" ref="X87:X118" si="47">IF(F87="","",VLOOKUP(F87+1000*$B87,IF($B87=1,$AS$5:$AS$24,$AT$5:$AT$24),1,0))</f>
        <v/>
      </c>
      <c r="Y87" s="139" t="str">
        <f t="shared" ref="Y87:Y118" si="48">IF(G87="","",VLOOKUP(G87+1000*$B87,IF($B87=1,$AS$5:$AS$24,$AT$5:$AT$24),1,0))</f>
        <v/>
      </c>
      <c r="Z87" s="139" t="str">
        <f t="shared" ref="Z87:Z118" si="49">IF(H87="","",VLOOKUP(H87+1000*$B87,IF($B87=1,$AS$5:$AS$24,$AT$5:$AT$24),1,0))</f>
        <v/>
      </c>
      <c r="AA87" s="139" t="str">
        <f t="shared" ref="AA87:AA118" si="50">IF(J87="","",VLOOKUP(E87,$AP$4:$AR$30,2,0))</f>
        <v/>
      </c>
      <c r="AB87" s="139" t="str">
        <f t="shared" ref="AB87:AB118" si="51">IF(J87="","",VLOOKUP(E87,$AP$4:$AR$30,3,0))</f>
        <v/>
      </c>
      <c r="AC87" s="139" t="str">
        <f t="shared" ref="AC87:AC118" si="52">IF(K87="","",VLOOKUP(F87,$AP$4:$AR$30,2,0))</f>
        <v/>
      </c>
      <c r="AD87" s="139" t="str">
        <f t="shared" ref="AD87:AD118" si="53">IF(K87="","",VLOOKUP(F87,$AP$4:$AR$30,3,0))</f>
        <v/>
      </c>
      <c r="AE87" s="139" t="str">
        <f t="shared" ref="AE87:AE118" si="54">IF(L87="","",VLOOKUP(G87,$AP$4:$AR$30,2,0))</f>
        <v/>
      </c>
      <c r="AF87" s="139" t="str">
        <f t="shared" ref="AF87:AF118" si="55">IF(L87="","",VLOOKUP(G87,$AP$4:$AR$30,3,0))</f>
        <v/>
      </c>
      <c r="AG87" s="139" t="str">
        <f t="shared" ref="AG87:AG118" si="56">IF(M87="","",VLOOKUP(H87,$AP$4:$AR$30,2,0))</f>
        <v/>
      </c>
      <c r="AH87" s="139" t="str">
        <f t="shared" ref="AH87:AH118" si="57">IF(M87="","",VLOOKUP(H87,$AP$4:$AR$30,3,0))</f>
        <v/>
      </c>
      <c r="AJ87" s="163">
        <f t="shared" ref="AJ87:AJ118" si="58">IF(ISERROR(SUM(W87:Z87))=TRUE,"×",A87)</f>
        <v>65</v>
      </c>
    </row>
    <row r="88" spans="1:44" ht="20.25" customHeight="1" x14ac:dyDescent="0.15">
      <c r="A88" s="11">
        <v>66</v>
      </c>
      <c r="B88" s="22" t="str">
        <f>IF(基本データ入力!L69="","",基本データ入力!L69)</f>
        <v/>
      </c>
      <c r="C88" s="5" t="str">
        <f>IF('処理用（さわらないようにお願いします）'!$I68="","",'処理用（さわらないようにお願いします）'!$I68)</f>
        <v/>
      </c>
      <c r="D88" s="92" t="str">
        <f>IF(基本データ入力!M69="","",基本データ入力!M69)</f>
        <v/>
      </c>
      <c r="E88" s="13"/>
      <c r="F88" s="12"/>
      <c r="G88" s="192"/>
      <c r="H88" s="193"/>
      <c r="I88" s="185"/>
      <c r="J88" s="14"/>
      <c r="K88" s="12"/>
      <c r="L88" s="192"/>
      <c r="M88" s="199"/>
      <c r="N88" s="185"/>
      <c r="O88" s="142"/>
      <c r="P88" s="142"/>
      <c r="Q88" s="3">
        <f t="shared" si="40"/>
        <v>0</v>
      </c>
      <c r="R88" s="3">
        <f t="shared" si="41"/>
        <v>0</v>
      </c>
      <c r="S88" s="3">
        <f t="shared" si="42"/>
        <v>0</v>
      </c>
      <c r="T88" s="3">
        <f t="shared" si="43"/>
        <v>0</v>
      </c>
      <c r="U88" s="139">
        <f t="shared" si="44"/>
        <v>0</v>
      </c>
      <c r="V88" s="139">
        <f t="shared" si="45"/>
        <v>0</v>
      </c>
      <c r="W88" s="139" t="str">
        <f t="shared" si="46"/>
        <v/>
      </c>
      <c r="X88" s="139" t="str">
        <f t="shared" si="47"/>
        <v/>
      </c>
      <c r="Y88" s="139" t="str">
        <f t="shared" si="48"/>
        <v/>
      </c>
      <c r="Z88" s="139" t="str">
        <f t="shared" si="49"/>
        <v/>
      </c>
      <c r="AA88" s="139" t="str">
        <f t="shared" si="50"/>
        <v/>
      </c>
      <c r="AB88" s="139" t="str">
        <f t="shared" si="51"/>
        <v/>
      </c>
      <c r="AC88" s="139" t="str">
        <f t="shared" si="52"/>
        <v/>
      </c>
      <c r="AD88" s="139" t="str">
        <f t="shared" si="53"/>
        <v/>
      </c>
      <c r="AE88" s="139" t="str">
        <f t="shared" si="54"/>
        <v/>
      </c>
      <c r="AF88" s="139" t="str">
        <f t="shared" si="55"/>
        <v/>
      </c>
      <c r="AG88" s="139" t="str">
        <f t="shared" si="56"/>
        <v/>
      </c>
      <c r="AH88" s="139" t="str">
        <f t="shared" si="57"/>
        <v/>
      </c>
      <c r="AJ88" s="163">
        <f t="shared" si="58"/>
        <v>66</v>
      </c>
    </row>
    <row r="89" spans="1:44" ht="20.25" customHeight="1" x14ac:dyDescent="0.15">
      <c r="A89" s="11">
        <v>67</v>
      </c>
      <c r="B89" s="22" t="str">
        <f>IF(基本データ入力!L70="","",基本データ入力!L70)</f>
        <v/>
      </c>
      <c r="C89" s="5" t="str">
        <f>IF('処理用（さわらないようにお願いします）'!$I69="","",'処理用（さわらないようにお願いします）'!$I69)</f>
        <v/>
      </c>
      <c r="D89" s="92" t="str">
        <f>IF(基本データ入力!M70="","",基本データ入力!M70)</f>
        <v/>
      </c>
      <c r="E89" s="13"/>
      <c r="F89" s="12"/>
      <c r="G89" s="192"/>
      <c r="H89" s="193"/>
      <c r="I89" s="185"/>
      <c r="J89" s="14"/>
      <c r="K89" s="12"/>
      <c r="L89" s="192"/>
      <c r="M89" s="199"/>
      <c r="N89" s="185"/>
      <c r="O89" s="142"/>
      <c r="P89" s="142"/>
      <c r="Q89" s="3">
        <f t="shared" si="40"/>
        <v>0</v>
      </c>
      <c r="R89" s="3">
        <f t="shared" si="41"/>
        <v>0</v>
      </c>
      <c r="S89" s="3">
        <f t="shared" si="42"/>
        <v>0</v>
      </c>
      <c r="T89" s="3">
        <f t="shared" si="43"/>
        <v>0</v>
      </c>
      <c r="U89" s="139">
        <f t="shared" si="44"/>
        <v>0</v>
      </c>
      <c r="V89" s="139">
        <f t="shared" si="45"/>
        <v>0</v>
      </c>
      <c r="W89" s="139" t="str">
        <f t="shared" si="46"/>
        <v/>
      </c>
      <c r="X89" s="139" t="str">
        <f t="shared" si="47"/>
        <v/>
      </c>
      <c r="Y89" s="139" t="str">
        <f t="shared" si="48"/>
        <v/>
      </c>
      <c r="Z89" s="139" t="str">
        <f t="shared" si="49"/>
        <v/>
      </c>
      <c r="AA89" s="139" t="str">
        <f t="shared" si="50"/>
        <v/>
      </c>
      <c r="AB89" s="139" t="str">
        <f t="shared" si="51"/>
        <v/>
      </c>
      <c r="AC89" s="139" t="str">
        <f t="shared" si="52"/>
        <v/>
      </c>
      <c r="AD89" s="139" t="str">
        <f t="shared" si="53"/>
        <v/>
      </c>
      <c r="AE89" s="139" t="str">
        <f t="shared" si="54"/>
        <v/>
      </c>
      <c r="AF89" s="139" t="str">
        <f t="shared" si="55"/>
        <v/>
      </c>
      <c r="AG89" s="139" t="str">
        <f t="shared" si="56"/>
        <v/>
      </c>
      <c r="AH89" s="139" t="str">
        <f t="shared" si="57"/>
        <v/>
      </c>
      <c r="AJ89" s="163">
        <f t="shared" si="58"/>
        <v>67</v>
      </c>
    </row>
    <row r="90" spans="1:44" ht="20.25" customHeight="1" x14ac:dyDescent="0.15">
      <c r="A90" s="11">
        <v>68</v>
      </c>
      <c r="B90" s="22" t="str">
        <f>IF(基本データ入力!L71="","",基本データ入力!L71)</f>
        <v/>
      </c>
      <c r="C90" s="5" t="str">
        <f>IF('処理用（さわらないようにお願いします）'!$I70="","",'処理用（さわらないようにお願いします）'!$I70)</f>
        <v/>
      </c>
      <c r="D90" s="92" t="str">
        <f>IF(基本データ入力!M71="","",基本データ入力!M71)</f>
        <v/>
      </c>
      <c r="E90" s="13"/>
      <c r="F90" s="12"/>
      <c r="G90" s="192"/>
      <c r="H90" s="193"/>
      <c r="I90" s="185"/>
      <c r="J90" s="14"/>
      <c r="K90" s="12"/>
      <c r="L90" s="192"/>
      <c r="M90" s="199"/>
      <c r="N90" s="185"/>
      <c r="O90" s="142"/>
      <c r="P90" s="142"/>
      <c r="Q90" s="3">
        <f t="shared" si="40"/>
        <v>0</v>
      </c>
      <c r="R90" s="3">
        <f t="shared" si="41"/>
        <v>0</v>
      </c>
      <c r="S90" s="3">
        <f t="shared" si="42"/>
        <v>0</v>
      </c>
      <c r="T90" s="3">
        <f t="shared" si="43"/>
        <v>0</v>
      </c>
      <c r="U90" s="139">
        <f t="shared" si="44"/>
        <v>0</v>
      </c>
      <c r="V90" s="139">
        <f t="shared" si="45"/>
        <v>0</v>
      </c>
      <c r="W90" s="139" t="str">
        <f t="shared" si="46"/>
        <v/>
      </c>
      <c r="X90" s="139" t="str">
        <f t="shared" si="47"/>
        <v/>
      </c>
      <c r="Y90" s="139" t="str">
        <f t="shared" si="48"/>
        <v/>
      </c>
      <c r="Z90" s="139" t="str">
        <f t="shared" si="49"/>
        <v/>
      </c>
      <c r="AA90" s="139" t="str">
        <f t="shared" si="50"/>
        <v/>
      </c>
      <c r="AB90" s="139" t="str">
        <f t="shared" si="51"/>
        <v/>
      </c>
      <c r="AC90" s="139" t="str">
        <f t="shared" si="52"/>
        <v/>
      </c>
      <c r="AD90" s="139" t="str">
        <f t="shared" si="53"/>
        <v/>
      </c>
      <c r="AE90" s="139" t="str">
        <f t="shared" si="54"/>
        <v/>
      </c>
      <c r="AF90" s="139" t="str">
        <f t="shared" si="55"/>
        <v/>
      </c>
      <c r="AG90" s="139" t="str">
        <f t="shared" si="56"/>
        <v/>
      </c>
      <c r="AH90" s="139" t="str">
        <f t="shared" si="57"/>
        <v/>
      </c>
      <c r="AJ90" s="163">
        <f t="shared" si="58"/>
        <v>68</v>
      </c>
    </row>
    <row r="91" spans="1:44" ht="20.25" customHeight="1" x14ac:dyDescent="0.15">
      <c r="A91" s="11">
        <v>69</v>
      </c>
      <c r="B91" s="22" t="str">
        <f>IF(基本データ入力!L72="","",基本データ入力!L72)</f>
        <v/>
      </c>
      <c r="C91" s="5" t="str">
        <f>IF('処理用（さわらないようにお願いします）'!$I71="","",'処理用（さわらないようにお願いします）'!$I71)</f>
        <v/>
      </c>
      <c r="D91" s="92" t="str">
        <f>IF(基本データ入力!M72="","",基本データ入力!M72)</f>
        <v/>
      </c>
      <c r="E91" s="13"/>
      <c r="F91" s="12"/>
      <c r="G91" s="192"/>
      <c r="H91" s="193"/>
      <c r="I91" s="185"/>
      <c r="J91" s="14"/>
      <c r="K91" s="12"/>
      <c r="L91" s="192"/>
      <c r="M91" s="199"/>
      <c r="N91" s="185"/>
      <c r="O91" s="142"/>
      <c r="P91" s="142"/>
      <c r="Q91" s="3">
        <f t="shared" si="40"/>
        <v>0</v>
      </c>
      <c r="R91" s="3">
        <f t="shared" si="41"/>
        <v>0</v>
      </c>
      <c r="S91" s="3">
        <f t="shared" si="42"/>
        <v>0</v>
      </c>
      <c r="T91" s="3">
        <f t="shared" si="43"/>
        <v>0</v>
      </c>
      <c r="U91" s="139">
        <f t="shared" si="44"/>
        <v>0</v>
      </c>
      <c r="V91" s="139">
        <f t="shared" si="45"/>
        <v>0</v>
      </c>
      <c r="W91" s="139" t="str">
        <f t="shared" si="46"/>
        <v/>
      </c>
      <c r="X91" s="139" t="str">
        <f t="shared" si="47"/>
        <v/>
      </c>
      <c r="Y91" s="139" t="str">
        <f t="shared" si="48"/>
        <v/>
      </c>
      <c r="Z91" s="139" t="str">
        <f t="shared" si="49"/>
        <v/>
      </c>
      <c r="AA91" s="139" t="str">
        <f t="shared" si="50"/>
        <v/>
      </c>
      <c r="AB91" s="139" t="str">
        <f t="shared" si="51"/>
        <v/>
      </c>
      <c r="AC91" s="139" t="str">
        <f t="shared" si="52"/>
        <v/>
      </c>
      <c r="AD91" s="139" t="str">
        <f t="shared" si="53"/>
        <v/>
      </c>
      <c r="AE91" s="139" t="str">
        <f t="shared" si="54"/>
        <v/>
      </c>
      <c r="AF91" s="139" t="str">
        <f t="shared" si="55"/>
        <v/>
      </c>
      <c r="AG91" s="139" t="str">
        <f t="shared" si="56"/>
        <v/>
      </c>
      <c r="AH91" s="139" t="str">
        <f t="shared" si="57"/>
        <v/>
      </c>
      <c r="AJ91" s="163">
        <f t="shared" si="58"/>
        <v>69</v>
      </c>
    </row>
    <row r="92" spans="1:44" ht="20.25" customHeight="1" x14ac:dyDescent="0.15">
      <c r="A92" s="11">
        <v>70</v>
      </c>
      <c r="B92" s="22" t="str">
        <f>IF(基本データ入力!L73="","",基本データ入力!L73)</f>
        <v/>
      </c>
      <c r="C92" s="5" t="str">
        <f>IF('処理用（さわらないようにお願いします）'!$I72="","",'処理用（さわらないようにお願いします）'!$I72)</f>
        <v/>
      </c>
      <c r="D92" s="92" t="str">
        <f>IF(基本データ入力!M73="","",基本データ入力!M73)</f>
        <v/>
      </c>
      <c r="E92" s="13"/>
      <c r="F92" s="12"/>
      <c r="G92" s="192"/>
      <c r="H92" s="193"/>
      <c r="I92" s="185"/>
      <c r="J92" s="14"/>
      <c r="K92" s="12"/>
      <c r="L92" s="192"/>
      <c r="M92" s="199"/>
      <c r="N92" s="185"/>
      <c r="O92" s="142"/>
      <c r="P92" s="142"/>
      <c r="Q92" s="3">
        <f t="shared" si="40"/>
        <v>0</v>
      </c>
      <c r="R92" s="3">
        <f t="shared" si="41"/>
        <v>0</v>
      </c>
      <c r="S92" s="3">
        <f t="shared" si="42"/>
        <v>0</v>
      </c>
      <c r="T92" s="3">
        <f t="shared" si="43"/>
        <v>0</v>
      </c>
      <c r="U92" s="139">
        <f t="shared" si="44"/>
        <v>0</v>
      </c>
      <c r="V92" s="139">
        <f t="shared" si="45"/>
        <v>0</v>
      </c>
      <c r="W92" s="139" t="str">
        <f t="shared" si="46"/>
        <v/>
      </c>
      <c r="X92" s="139" t="str">
        <f t="shared" si="47"/>
        <v/>
      </c>
      <c r="Y92" s="139" t="str">
        <f t="shared" si="48"/>
        <v/>
      </c>
      <c r="Z92" s="139" t="str">
        <f t="shared" si="49"/>
        <v/>
      </c>
      <c r="AA92" s="139" t="str">
        <f t="shared" si="50"/>
        <v/>
      </c>
      <c r="AB92" s="139" t="str">
        <f t="shared" si="51"/>
        <v/>
      </c>
      <c r="AC92" s="139" t="str">
        <f t="shared" si="52"/>
        <v/>
      </c>
      <c r="AD92" s="139" t="str">
        <f t="shared" si="53"/>
        <v/>
      </c>
      <c r="AE92" s="139" t="str">
        <f t="shared" si="54"/>
        <v/>
      </c>
      <c r="AF92" s="139" t="str">
        <f t="shared" si="55"/>
        <v/>
      </c>
      <c r="AG92" s="139" t="str">
        <f t="shared" si="56"/>
        <v/>
      </c>
      <c r="AH92" s="139" t="str">
        <f t="shared" si="57"/>
        <v/>
      </c>
      <c r="AJ92" s="163">
        <f t="shared" si="58"/>
        <v>70</v>
      </c>
    </row>
    <row r="93" spans="1:44" ht="20.25" customHeight="1" x14ac:dyDescent="0.15">
      <c r="A93" s="11">
        <v>71</v>
      </c>
      <c r="B93" s="22" t="str">
        <f>IF(基本データ入力!L74="","",基本データ入力!L74)</f>
        <v/>
      </c>
      <c r="C93" s="5" t="str">
        <f>IF('処理用（さわらないようにお願いします）'!$I73="","",'処理用（さわらないようにお願いします）'!$I73)</f>
        <v/>
      </c>
      <c r="D93" s="92" t="str">
        <f>IF(基本データ入力!M74="","",基本データ入力!M74)</f>
        <v/>
      </c>
      <c r="E93" s="13"/>
      <c r="F93" s="12"/>
      <c r="G93" s="192"/>
      <c r="H93" s="193"/>
      <c r="I93" s="185"/>
      <c r="J93" s="14"/>
      <c r="K93" s="12"/>
      <c r="L93" s="192"/>
      <c r="M93" s="199"/>
      <c r="N93" s="185"/>
      <c r="O93" s="142"/>
      <c r="P93" s="142"/>
      <c r="Q93" s="3">
        <f t="shared" si="40"/>
        <v>0</v>
      </c>
      <c r="R93" s="3">
        <f t="shared" si="41"/>
        <v>0</v>
      </c>
      <c r="S93" s="3">
        <f t="shared" si="42"/>
        <v>0</v>
      </c>
      <c r="T93" s="3">
        <f t="shared" si="43"/>
        <v>0</v>
      </c>
      <c r="U93" s="139">
        <f t="shared" si="44"/>
        <v>0</v>
      </c>
      <c r="V93" s="139">
        <f t="shared" si="45"/>
        <v>0</v>
      </c>
      <c r="W93" s="139" t="str">
        <f t="shared" si="46"/>
        <v/>
      </c>
      <c r="X93" s="139" t="str">
        <f t="shared" si="47"/>
        <v/>
      </c>
      <c r="Y93" s="139" t="str">
        <f t="shared" si="48"/>
        <v/>
      </c>
      <c r="Z93" s="139" t="str">
        <f t="shared" si="49"/>
        <v/>
      </c>
      <c r="AA93" s="139" t="str">
        <f t="shared" si="50"/>
        <v/>
      </c>
      <c r="AB93" s="139" t="str">
        <f t="shared" si="51"/>
        <v/>
      </c>
      <c r="AC93" s="139" t="str">
        <f t="shared" si="52"/>
        <v/>
      </c>
      <c r="AD93" s="139" t="str">
        <f t="shared" si="53"/>
        <v/>
      </c>
      <c r="AE93" s="139" t="str">
        <f t="shared" si="54"/>
        <v/>
      </c>
      <c r="AF93" s="139" t="str">
        <f t="shared" si="55"/>
        <v/>
      </c>
      <c r="AG93" s="139" t="str">
        <f t="shared" si="56"/>
        <v/>
      </c>
      <c r="AH93" s="139" t="str">
        <f t="shared" si="57"/>
        <v/>
      </c>
      <c r="AJ93" s="163">
        <f t="shared" si="58"/>
        <v>71</v>
      </c>
    </row>
    <row r="94" spans="1:44" ht="20.25" customHeight="1" x14ac:dyDescent="0.15">
      <c r="A94" s="11">
        <v>72</v>
      </c>
      <c r="B94" s="22" t="str">
        <f>IF(基本データ入力!L75="","",基本データ入力!L75)</f>
        <v/>
      </c>
      <c r="C94" s="5" t="str">
        <f>IF('処理用（さわらないようにお願いします）'!$I74="","",'処理用（さわらないようにお願いします）'!$I74)</f>
        <v/>
      </c>
      <c r="D94" s="92" t="str">
        <f>IF(基本データ入力!M75="","",基本データ入力!M75)</f>
        <v/>
      </c>
      <c r="E94" s="13"/>
      <c r="F94" s="12"/>
      <c r="G94" s="192"/>
      <c r="H94" s="193"/>
      <c r="I94" s="185"/>
      <c r="J94" s="14"/>
      <c r="K94" s="12"/>
      <c r="L94" s="192"/>
      <c r="M94" s="199"/>
      <c r="N94" s="185"/>
      <c r="O94" s="142"/>
      <c r="P94" s="142"/>
      <c r="Q94" s="3">
        <f t="shared" si="40"/>
        <v>0</v>
      </c>
      <c r="R94" s="3">
        <f t="shared" si="41"/>
        <v>0</v>
      </c>
      <c r="S94" s="3">
        <f t="shared" si="42"/>
        <v>0</v>
      </c>
      <c r="T94" s="3">
        <f t="shared" si="43"/>
        <v>0</v>
      </c>
      <c r="U94" s="139">
        <f t="shared" si="44"/>
        <v>0</v>
      </c>
      <c r="V94" s="139">
        <f t="shared" si="45"/>
        <v>0</v>
      </c>
      <c r="W94" s="139" t="str">
        <f t="shared" si="46"/>
        <v/>
      </c>
      <c r="X94" s="139" t="str">
        <f t="shared" si="47"/>
        <v/>
      </c>
      <c r="Y94" s="139" t="str">
        <f t="shared" si="48"/>
        <v/>
      </c>
      <c r="Z94" s="139" t="str">
        <f t="shared" si="49"/>
        <v/>
      </c>
      <c r="AA94" s="139" t="str">
        <f t="shared" si="50"/>
        <v/>
      </c>
      <c r="AB94" s="139" t="str">
        <f t="shared" si="51"/>
        <v/>
      </c>
      <c r="AC94" s="139" t="str">
        <f t="shared" si="52"/>
        <v/>
      </c>
      <c r="AD94" s="139" t="str">
        <f t="shared" si="53"/>
        <v/>
      </c>
      <c r="AE94" s="139" t="str">
        <f t="shared" si="54"/>
        <v/>
      </c>
      <c r="AF94" s="139" t="str">
        <f t="shared" si="55"/>
        <v/>
      </c>
      <c r="AG94" s="139" t="str">
        <f t="shared" si="56"/>
        <v/>
      </c>
      <c r="AH94" s="139" t="str">
        <f t="shared" si="57"/>
        <v/>
      </c>
      <c r="AJ94" s="163">
        <f t="shared" si="58"/>
        <v>72</v>
      </c>
    </row>
    <row r="95" spans="1:44" ht="20.25" customHeight="1" x14ac:dyDescent="0.15">
      <c r="A95" s="11">
        <v>73</v>
      </c>
      <c r="B95" s="22" t="str">
        <f>IF(基本データ入力!L76="","",基本データ入力!L76)</f>
        <v/>
      </c>
      <c r="C95" s="5" t="str">
        <f>IF('処理用（さわらないようにお願いします）'!$I75="","",'処理用（さわらないようにお願いします）'!$I75)</f>
        <v/>
      </c>
      <c r="D95" s="92" t="str">
        <f>IF(基本データ入力!M76="","",基本データ入力!M76)</f>
        <v/>
      </c>
      <c r="E95" s="13"/>
      <c r="F95" s="12"/>
      <c r="G95" s="192"/>
      <c r="H95" s="193"/>
      <c r="I95" s="185"/>
      <c r="J95" s="14"/>
      <c r="K95" s="12"/>
      <c r="L95" s="192"/>
      <c r="M95" s="199"/>
      <c r="N95" s="185"/>
      <c r="O95" s="142"/>
      <c r="P95" s="142"/>
      <c r="Q95" s="3">
        <f t="shared" si="40"/>
        <v>0</v>
      </c>
      <c r="R95" s="3">
        <f t="shared" si="41"/>
        <v>0</v>
      </c>
      <c r="S95" s="3">
        <f t="shared" si="42"/>
        <v>0</v>
      </c>
      <c r="T95" s="3">
        <f t="shared" si="43"/>
        <v>0</v>
      </c>
      <c r="U95" s="139">
        <f t="shared" si="44"/>
        <v>0</v>
      </c>
      <c r="V95" s="139">
        <f t="shared" si="45"/>
        <v>0</v>
      </c>
      <c r="W95" s="139" t="str">
        <f t="shared" si="46"/>
        <v/>
      </c>
      <c r="X95" s="139" t="str">
        <f t="shared" si="47"/>
        <v/>
      </c>
      <c r="Y95" s="139" t="str">
        <f t="shared" si="48"/>
        <v/>
      </c>
      <c r="Z95" s="139" t="str">
        <f t="shared" si="49"/>
        <v/>
      </c>
      <c r="AA95" s="139" t="str">
        <f t="shared" si="50"/>
        <v/>
      </c>
      <c r="AB95" s="139" t="str">
        <f t="shared" si="51"/>
        <v/>
      </c>
      <c r="AC95" s="139" t="str">
        <f t="shared" si="52"/>
        <v/>
      </c>
      <c r="AD95" s="139" t="str">
        <f t="shared" si="53"/>
        <v/>
      </c>
      <c r="AE95" s="139" t="str">
        <f t="shared" si="54"/>
        <v/>
      </c>
      <c r="AF95" s="139" t="str">
        <f t="shared" si="55"/>
        <v/>
      </c>
      <c r="AG95" s="139" t="str">
        <f t="shared" si="56"/>
        <v/>
      </c>
      <c r="AH95" s="139" t="str">
        <f t="shared" si="57"/>
        <v/>
      </c>
      <c r="AJ95" s="163">
        <f t="shared" si="58"/>
        <v>73</v>
      </c>
    </row>
    <row r="96" spans="1:44" ht="20.25" customHeight="1" x14ac:dyDescent="0.15">
      <c r="A96" s="11">
        <v>74</v>
      </c>
      <c r="B96" s="22" t="str">
        <f>IF(基本データ入力!L77="","",基本データ入力!L77)</f>
        <v/>
      </c>
      <c r="C96" s="5" t="str">
        <f>IF('処理用（さわらないようにお願いします）'!$I76="","",'処理用（さわらないようにお願いします）'!$I76)</f>
        <v/>
      </c>
      <c r="D96" s="92" t="str">
        <f>IF(基本データ入力!M77="","",基本データ入力!M77)</f>
        <v/>
      </c>
      <c r="E96" s="13"/>
      <c r="F96" s="12"/>
      <c r="G96" s="192"/>
      <c r="H96" s="193"/>
      <c r="I96" s="185"/>
      <c r="J96" s="14"/>
      <c r="K96" s="12"/>
      <c r="L96" s="192"/>
      <c r="M96" s="199"/>
      <c r="N96" s="185"/>
      <c r="O96" s="142"/>
      <c r="P96" s="142"/>
      <c r="Q96" s="3">
        <f t="shared" si="40"/>
        <v>0</v>
      </c>
      <c r="R96" s="3">
        <f t="shared" si="41"/>
        <v>0</v>
      </c>
      <c r="S96" s="3">
        <f t="shared" si="42"/>
        <v>0</v>
      </c>
      <c r="T96" s="3">
        <f t="shared" si="43"/>
        <v>0</v>
      </c>
      <c r="U96" s="139">
        <f t="shared" si="44"/>
        <v>0</v>
      </c>
      <c r="V96" s="139">
        <f t="shared" si="45"/>
        <v>0</v>
      </c>
      <c r="W96" s="139" t="str">
        <f t="shared" si="46"/>
        <v/>
      </c>
      <c r="X96" s="139" t="str">
        <f t="shared" si="47"/>
        <v/>
      </c>
      <c r="Y96" s="139" t="str">
        <f t="shared" si="48"/>
        <v/>
      </c>
      <c r="Z96" s="139" t="str">
        <f t="shared" si="49"/>
        <v/>
      </c>
      <c r="AA96" s="139" t="str">
        <f t="shared" si="50"/>
        <v/>
      </c>
      <c r="AB96" s="139" t="str">
        <f t="shared" si="51"/>
        <v/>
      </c>
      <c r="AC96" s="139" t="str">
        <f t="shared" si="52"/>
        <v/>
      </c>
      <c r="AD96" s="139" t="str">
        <f t="shared" si="53"/>
        <v/>
      </c>
      <c r="AE96" s="139" t="str">
        <f t="shared" si="54"/>
        <v/>
      </c>
      <c r="AF96" s="139" t="str">
        <f t="shared" si="55"/>
        <v/>
      </c>
      <c r="AG96" s="139" t="str">
        <f t="shared" si="56"/>
        <v/>
      </c>
      <c r="AH96" s="139" t="str">
        <f t="shared" si="57"/>
        <v/>
      </c>
      <c r="AJ96" s="163">
        <f t="shared" si="58"/>
        <v>74</v>
      </c>
    </row>
    <row r="97" spans="1:36" ht="20.25" customHeight="1" x14ac:dyDescent="0.15">
      <c r="A97" s="11">
        <v>75</v>
      </c>
      <c r="B97" s="22" t="str">
        <f>IF(基本データ入力!L78="","",基本データ入力!L78)</f>
        <v/>
      </c>
      <c r="C97" s="5" t="str">
        <f>IF('処理用（さわらないようにお願いします）'!$I77="","",'処理用（さわらないようにお願いします）'!$I77)</f>
        <v/>
      </c>
      <c r="D97" s="92" t="str">
        <f>IF(基本データ入力!M78="","",基本データ入力!M78)</f>
        <v/>
      </c>
      <c r="E97" s="13"/>
      <c r="F97" s="12"/>
      <c r="G97" s="192"/>
      <c r="H97" s="193"/>
      <c r="I97" s="185"/>
      <c r="J97" s="14"/>
      <c r="K97" s="12"/>
      <c r="L97" s="192"/>
      <c r="M97" s="199"/>
      <c r="N97" s="185"/>
      <c r="O97" s="142"/>
      <c r="P97" s="142"/>
      <c r="Q97" s="3">
        <f t="shared" si="40"/>
        <v>0</v>
      </c>
      <c r="R97" s="3">
        <f t="shared" si="41"/>
        <v>0</v>
      </c>
      <c r="S97" s="3">
        <f t="shared" si="42"/>
        <v>0</v>
      </c>
      <c r="T97" s="3">
        <f t="shared" si="43"/>
        <v>0</v>
      </c>
      <c r="U97" s="139">
        <f t="shared" si="44"/>
        <v>0</v>
      </c>
      <c r="V97" s="139">
        <f t="shared" si="45"/>
        <v>0</v>
      </c>
      <c r="W97" s="139" t="str">
        <f t="shared" si="46"/>
        <v/>
      </c>
      <c r="X97" s="139" t="str">
        <f t="shared" si="47"/>
        <v/>
      </c>
      <c r="Y97" s="139" t="str">
        <f t="shared" si="48"/>
        <v/>
      </c>
      <c r="Z97" s="139" t="str">
        <f t="shared" si="49"/>
        <v/>
      </c>
      <c r="AA97" s="139" t="str">
        <f t="shared" si="50"/>
        <v/>
      </c>
      <c r="AB97" s="139" t="str">
        <f t="shared" si="51"/>
        <v/>
      </c>
      <c r="AC97" s="139" t="str">
        <f t="shared" si="52"/>
        <v/>
      </c>
      <c r="AD97" s="139" t="str">
        <f t="shared" si="53"/>
        <v/>
      </c>
      <c r="AE97" s="139" t="str">
        <f t="shared" si="54"/>
        <v/>
      </c>
      <c r="AF97" s="139" t="str">
        <f t="shared" si="55"/>
        <v/>
      </c>
      <c r="AG97" s="139" t="str">
        <f t="shared" si="56"/>
        <v/>
      </c>
      <c r="AH97" s="139" t="str">
        <f t="shared" si="57"/>
        <v/>
      </c>
      <c r="AJ97" s="163">
        <f t="shared" si="58"/>
        <v>75</v>
      </c>
    </row>
    <row r="98" spans="1:36" ht="20.25" customHeight="1" x14ac:dyDescent="0.15">
      <c r="A98" s="11">
        <v>76</v>
      </c>
      <c r="B98" s="22" t="str">
        <f>IF(基本データ入力!L79="","",基本データ入力!L79)</f>
        <v/>
      </c>
      <c r="C98" s="5" t="str">
        <f>IF('処理用（さわらないようにお願いします）'!$I78="","",'処理用（さわらないようにお願いします）'!$I78)</f>
        <v/>
      </c>
      <c r="D98" s="92" t="str">
        <f>IF(基本データ入力!M79="","",基本データ入力!M79)</f>
        <v/>
      </c>
      <c r="E98" s="13"/>
      <c r="F98" s="12"/>
      <c r="G98" s="192"/>
      <c r="H98" s="193"/>
      <c r="I98" s="185"/>
      <c r="J98" s="14"/>
      <c r="K98" s="12"/>
      <c r="L98" s="192"/>
      <c r="M98" s="199"/>
      <c r="N98" s="185"/>
      <c r="O98" s="142"/>
      <c r="P98" s="142"/>
      <c r="Q98" s="3">
        <f t="shared" si="40"/>
        <v>0</v>
      </c>
      <c r="R98" s="3">
        <f t="shared" si="41"/>
        <v>0</v>
      </c>
      <c r="S98" s="3">
        <f t="shared" si="42"/>
        <v>0</v>
      </c>
      <c r="T98" s="3">
        <f t="shared" si="43"/>
        <v>0</v>
      </c>
      <c r="U98" s="139">
        <f t="shared" si="44"/>
        <v>0</v>
      </c>
      <c r="V98" s="139">
        <f t="shared" si="45"/>
        <v>0</v>
      </c>
      <c r="W98" s="139" t="str">
        <f t="shared" si="46"/>
        <v/>
      </c>
      <c r="X98" s="139" t="str">
        <f t="shared" si="47"/>
        <v/>
      </c>
      <c r="Y98" s="139" t="str">
        <f t="shared" si="48"/>
        <v/>
      </c>
      <c r="Z98" s="139" t="str">
        <f t="shared" si="49"/>
        <v/>
      </c>
      <c r="AA98" s="139" t="str">
        <f t="shared" si="50"/>
        <v/>
      </c>
      <c r="AB98" s="139" t="str">
        <f t="shared" si="51"/>
        <v/>
      </c>
      <c r="AC98" s="139" t="str">
        <f t="shared" si="52"/>
        <v/>
      </c>
      <c r="AD98" s="139" t="str">
        <f t="shared" si="53"/>
        <v/>
      </c>
      <c r="AE98" s="139" t="str">
        <f t="shared" si="54"/>
        <v/>
      </c>
      <c r="AF98" s="139" t="str">
        <f t="shared" si="55"/>
        <v/>
      </c>
      <c r="AG98" s="139" t="str">
        <f t="shared" si="56"/>
        <v/>
      </c>
      <c r="AH98" s="139" t="str">
        <f t="shared" si="57"/>
        <v/>
      </c>
      <c r="AJ98" s="163">
        <f t="shared" si="58"/>
        <v>76</v>
      </c>
    </row>
    <row r="99" spans="1:36" ht="20.25" customHeight="1" x14ac:dyDescent="0.15">
      <c r="A99" s="11">
        <v>77</v>
      </c>
      <c r="B99" s="22" t="str">
        <f>IF(基本データ入力!L80="","",基本データ入力!L80)</f>
        <v/>
      </c>
      <c r="C99" s="5" t="str">
        <f>IF('処理用（さわらないようにお願いします）'!$I79="","",'処理用（さわらないようにお願いします）'!$I79)</f>
        <v/>
      </c>
      <c r="D99" s="92" t="str">
        <f>IF(基本データ入力!M80="","",基本データ入力!M80)</f>
        <v/>
      </c>
      <c r="E99" s="13"/>
      <c r="F99" s="12"/>
      <c r="G99" s="192"/>
      <c r="H99" s="193"/>
      <c r="I99" s="185"/>
      <c r="J99" s="14"/>
      <c r="K99" s="12"/>
      <c r="L99" s="192"/>
      <c r="M99" s="199"/>
      <c r="N99" s="185"/>
      <c r="O99" s="142"/>
      <c r="P99" s="142"/>
      <c r="Q99" s="3">
        <f t="shared" si="40"/>
        <v>0</v>
      </c>
      <c r="R99" s="3">
        <f t="shared" si="41"/>
        <v>0</v>
      </c>
      <c r="S99" s="3">
        <f t="shared" si="42"/>
        <v>0</v>
      </c>
      <c r="T99" s="3">
        <f t="shared" si="43"/>
        <v>0</v>
      </c>
      <c r="U99" s="139">
        <f t="shared" si="44"/>
        <v>0</v>
      </c>
      <c r="V99" s="139">
        <f t="shared" si="45"/>
        <v>0</v>
      </c>
      <c r="W99" s="139" t="str">
        <f t="shared" si="46"/>
        <v/>
      </c>
      <c r="X99" s="139" t="str">
        <f t="shared" si="47"/>
        <v/>
      </c>
      <c r="Y99" s="139" t="str">
        <f t="shared" si="48"/>
        <v/>
      </c>
      <c r="Z99" s="139" t="str">
        <f t="shared" si="49"/>
        <v/>
      </c>
      <c r="AA99" s="139" t="str">
        <f t="shared" si="50"/>
        <v/>
      </c>
      <c r="AB99" s="139" t="str">
        <f t="shared" si="51"/>
        <v/>
      </c>
      <c r="AC99" s="139" t="str">
        <f t="shared" si="52"/>
        <v/>
      </c>
      <c r="AD99" s="139" t="str">
        <f t="shared" si="53"/>
        <v/>
      </c>
      <c r="AE99" s="139" t="str">
        <f t="shared" si="54"/>
        <v/>
      </c>
      <c r="AF99" s="139" t="str">
        <f t="shared" si="55"/>
        <v/>
      </c>
      <c r="AG99" s="139" t="str">
        <f t="shared" si="56"/>
        <v/>
      </c>
      <c r="AH99" s="139" t="str">
        <f t="shared" si="57"/>
        <v/>
      </c>
      <c r="AJ99" s="163">
        <f t="shared" si="58"/>
        <v>77</v>
      </c>
    </row>
    <row r="100" spans="1:36" ht="20.25" customHeight="1" x14ac:dyDescent="0.15">
      <c r="A100" s="11">
        <v>78</v>
      </c>
      <c r="B100" s="22" t="str">
        <f>IF(基本データ入力!L81="","",基本データ入力!L81)</f>
        <v/>
      </c>
      <c r="C100" s="5" t="str">
        <f>IF('処理用（さわらないようにお願いします）'!$I80="","",'処理用（さわらないようにお願いします）'!$I80)</f>
        <v/>
      </c>
      <c r="D100" s="92" t="str">
        <f>IF(基本データ入力!M81="","",基本データ入力!M81)</f>
        <v/>
      </c>
      <c r="E100" s="13"/>
      <c r="F100" s="12"/>
      <c r="G100" s="192"/>
      <c r="H100" s="193"/>
      <c r="I100" s="185"/>
      <c r="J100" s="14"/>
      <c r="K100" s="12"/>
      <c r="L100" s="192"/>
      <c r="M100" s="199"/>
      <c r="N100" s="185"/>
      <c r="O100" s="142"/>
      <c r="P100" s="142"/>
      <c r="Q100" s="3">
        <f t="shared" si="40"/>
        <v>0</v>
      </c>
      <c r="R100" s="3">
        <f t="shared" si="41"/>
        <v>0</v>
      </c>
      <c r="S100" s="3">
        <f t="shared" si="42"/>
        <v>0</v>
      </c>
      <c r="T100" s="3">
        <f t="shared" si="43"/>
        <v>0</v>
      </c>
      <c r="U100" s="139">
        <f t="shared" si="44"/>
        <v>0</v>
      </c>
      <c r="V100" s="139">
        <f t="shared" si="45"/>
        <v>0</v>
      </c>
      <c r="W100" s="139" t="str">
        <f t="shared" si="46"/>
        <v/>
      </c>
      <c r="X100" s="139" t="str">
        <f t="shared" si="47"/>
        <v/>
      </c>
      <c r="Y100" s="139" t="str">
        <f t="shared" si="48"/>
        <v/>
      </c>
      <c r="Z100" s="139" t="str">
        <f t="shared" si="49"/>
        <v/>
      </c>
      <c r="AA100" s="139" t="str">
        <f t="shared" si="50"/>
        <v/>
      </c>
      <c r="AB100" s="139" t="str">
        <f t="shared" si="51"/>
        <v/>
      </c>
      <c r="AC100" s="139" t="str">
        <f t="shared" si="52"/>
        <v/>
      </c>
      <c r="AD100" s="139" t="str">
        <f t="shared" si="53"/>
        <v/>
      </c>
      <c r="AE100" s="139" t="str">
        <f t="shared" si="54"/>
        <v/>
      </c>
      <c r="AF100" s="139" t="str">
        <f t="shared" si="55"/>
        <v/>
      </c>
      <c r="AG100" s="139" t="str">
        <f t="shared" si="56"/>
        <v/>
      </c>
      <c r="AH100" s="139" t="str">
        <f t="shared" si="57"/>
        <v/>
      </c>
      <c r="AJ100" s="163">
        <f t="shared" si="58"/>
        <v>78</v>
      </c>
    </row>
    <row r="101" spans="1:36" ht="20.25" customHeight="1" x14ac:dyDescent="0.15">
      <c r="A101" s="11">
        <v>79</v>
      </c>
      <c r="B101" s="22" t="str">
        <f>IF(基本データ入力!L82="","",基本データ入力!L82)</f>
        <v/>
      </c>
      <c r="C101" s="5" t="str">
        <f>IF('処理用（さわらないようにお願いします）'!$I81="","",'処理用（さわらないようにお願いします）'!$I81)</f>
        <v/>
      </c>
      <c r="D101" s="92" t="str">
        <f>IF(基本データ入力!M82="","",基本データ入力!M82)</f>
        <v/>
      </c>
      <c r="E101" s="13"/>
      <c r="F101" s="12"/>
      <c r="G101" s="192"/>
      <c r="H101" s="193"/>
      <c r="I101" s="185"/>
      <c r="J101" s="14"/>
      <c r="K101" s="12"/>
      <c r="L101" s="192"/>
      <c r="M101" s="199"/>
      <c r="N101" s="185"/>
      <c r="O101" s="142"/>
      <c r="P101" s="142"/>
      <c r="Q101" s="3">
        <f t="shared" si="40"/>
        <v>0</v>
      </c>
      <c r="R101" s="3">
        <f t="shared" si="41"/>
        <v>0</v>
      </c>
      <c r="S101" s="3">
        <f t="shared" si="42"/>
        <v>0</v>
      </c>
      <c r="T101" s="3">
        <f t="shared" si="43"/>
        <v>0</v>
      </c>
      <c r="U101" s="139">
        <f t="shared" si="44"/>
        <v>0</v>
      </c>
      <c r="V101" s="139">
        <f t="shared" si="45"/>
        <v>0</v>
      </c>
      <c r="W101" s="139" t="str">
        <f t="shared" si="46"/>
        <v/>
      </c>
      <c r="X101" s="139" t="str">
        <f t="shared" si="47"/>
        <v/>
      </c>
      <c r="Y101" s="139" t="str">
        <f t="shared" si="48"/>
        <v/>
      </c>
      <c r="Z101" s="139" t="str">
        <f t="shared" si="49"/>
        <v/>
      </c>
      <c r="AA101" s="139" t="str">
        <f t="shared" si="50"/>
        <v/>
      </c>
      <c r="AB101" s="139" t="str">
        <f t="shared" si="51"/>
        <v/>
      </c>
      <c r="AC101" s="139" t="str">
        <f t="shared" si="52"/>
        <v/>
      </c>
      <c r="AD101" s="139" t="str">
        <f t="shared" si="53"/>
        <v/>
      </c>
      <c r="AE101" s="139" t="str">
        <f t="shared" si="54"/>
        <v/>
      </c>
      <c r="AF101" s="139" t="str">
        <f t="shared" si="55"/>
        <v/>
      </c>
      <c r="AG101" s="139" t="str">
        <f t="shared" si="56"/>
        <v/>
      </c>
      <c r="AH101" s="139" t="str">
        <f t="shared" si="57"/>
        <v/>
      </c>
      <c r="AJ101" s="163">
        <f t="shared" si="58"/>
        <v>79</v>
      </c>
    </row>
    <row r="102" spans="1:36" ht="20.25" customHeight="1" x14ac:dyDescent="0.15">
      <c r="A102" s="11">
        <v>80</v>
      </c>
      <c r="B102" s="22" t="str">
        <f>IF(基本データ入力!L83="","",基本データ入力!L83)</f>
        <v/>
      </c>
      <c r="C102" s="5" t="str">
        <f>IF('処理用（さわらないようにお願いします）'!$I82="","",'処理用（さわらないようにお願いします）'!$I82)</f>
        <v/>
      </c>
      <c r="D102" s="92" t="str">
        <f>IF(基本データ入力!M83="","",基本データ入力!M83)</f>
        <v/>
      </c>
      <c r="E102" s="13"/>
      <c r="F102" s="12"/>
      <c r="G102" s="192"/>
      <c r="H102" s="193"/>
      <c r="I102" s="185"/>
      <c r="J102" s="14"/>
      <c r="K102" s="12"/>
      <c r="L102" s="192"/>
      <c r="M102" s="199"/>
      <c r="N102" s="185"/>
      <c r="O102" s="142"/>
      <c r="P102" s="142"/>
      <c r="Q102" s="3">
        <f t="shared" si="40"/>
        <v>0</v>
      </c>
      <c r="R102" s="3">
        <f t="shared" si="41"/>
        <v>0</v>
      </c>
      <c r="S102" s="3">
        <f t="shared" si="42"/>
        <v>0</v>
      </c>
      <c r="T102" s="3">
        <f t="shared" si="43"/>
        <v>0</v>
      </c>
      <c r="U102" s="139">
        <f t="shared" si="44"/>
        <v>0</v>
      </c>
      <c r="V102" s="139">
        <f t="shared" si="45"/>
        <v>0</v>
      </c>
      <c r="W102" s="139" t="str">
        <f t="shared" si="46"/>
        <v/>
      </c>
      <c r="X102" s="139" t="str">
        <f t="shared" si="47"/>
        <v/>
      </c>
      <c r="Y102" s="139" t="str">
        <f t="shared" si="48"/>
        <v/>
      </c>
      <c r="Z102" s="139" t="str">
        <f t="shared" si="49"/>
        <v/>
      </c>
      <c r="AA102" s="139" t="str">
        <f t="shared" si="50"/>
        <v/>
      </c>
      <c r="AB102" s="139" t="str">
        <f t="shared" si="51"/>
        <v/>
      </c>
      <c r="AC102" s="139" t="str">
        <f t="shared" si="52"/>
        <v/>
      </c>
      <c r="AD102" s="139" t="str">
        <f t="shared" si="53"/>
        <v/>
      </c>
      <c r="AE102" s="139" t="str">
        <f t="shared" si="54"/>
        <v/>
      </c>
      <c r="AF102" s="139" t="str">
        <f t="shared" si="55"/>
        <v/>
      </c>
      <c r="AG102" s="139" t="str">
        <f t="shared" si="56"/>
        <v/>
      </c>
      <c r="AH102" s="139" t="str">
        <f t="shared" si="57"/>
        <v/>
      </c>
      <c r="AJ102" s="163">
        <f t="shared" si="58"/>
        <v>80</v>
      </c>
    </row>
    <row r="103" spans="1:36" ht="20.25" customHeight="1" x14ac:dyDescent="0.15">
      <c r="A103" s="11">
        <v>81</v>
      </c>
      <c r="B103" s="22" t="str">
        <f>IF(基本データ入力!L84="","",基本データ入力!L84)</f>
        <v/>
      </c>
      <c r="C103" s="5" t="str">
        <f>IF('処理用（さわらないようにお願いします）'!$I83="","",'処理用（さわらないようにお願いします）'!$I83)</f>
        <v/>
      </c>
      <c r="D103" s="92" t="str">
        <f>IF(基本データ入力!M84="","",基本データ入力!M84)</f>
        <v/>
      </c>
      <c r="E103" s="13"/>
      <c r="F103" s="12"/>
      <c r="G103" s="192"/>
      <c r="H103" s="193"/>
      <c r="I103" s="185"/>
      <c r="J103" s="14"/>
      <c r="K103" s="12"/>
      <c r="L103" s="192"/>
      <c r="M103" s="199"/>
      <c r="N103" s="185"/>
      <c r="O103" s="142"/>
      <c r="P103" s="142"/>
      <c r="Q103" s="3">
        <f t="shared" si="40"/>
        <v>0</v>
      </c>
      <c r="R103" s="3">
        <f t="shared" si="41"/>
        <v>0</v>
      </c>
      <c r="S103" s="3">
        <f t="shared" si="42"/>
        <v>0</v>
      </c>
      <c r="T103" s="3">
        <f t="shared" si="43"/>
        <v>0</v>
      </c>
      <c r="U103" s="139">
        <f t="shared" si="44"/>
        <v>0</v>
      </c>
      <c r="V103" s="139">
        <f t="shared" si="45"/>
        <v>0</v>
      </c>
      <c r="W103" s="139" t="str">
        <f t="shared" si="46"/>
        <v/>
      </c>
      <c r="X103" s="139" t="str">
        <f t="shared" si="47"/>
        <v/>
      </c>
      <c r="Y103" s="139" t="str">
        <f t="shared" si="48"/>
        <v/>
      </c>
      <c r="Z103" s="139" t="str">
        <f t="shared" si="49"/>
        <v/>
      </c>
      <c r="AA103" s="139" t="str">
        <f t="shared" si="50"/>
        <v/>
      </c>
      <c r="AB103" s="139" t="str">
        <f t="shared" si="51"/>
        <v/>
      </c>
      <c r="AC103" s="139" t="str">
        <f t="shared" si="52"/>
        <v/>
      </c>
      <c r="AD103" s="139" t="str">
        <f t="shared" si="53"/>
        <v/>
      </c>
      <c r="AE103" s="139" t="str">
        <f t="shared" si="54"/>
        <v/>
      </c>
      <c r="AF103" s="139" t="str">
        <f t="shared" si="55"/>
        <v/>
      </c>
      <c r="AG103" s="139" t="str">
        <f t="shared" si="56"/>
        <v/>
      </c>
      <c r="AH103" s="139" t="str">
        <f t="shared" si="57"/>
        <v/>
      </c>
      <c r="AJ103" s="163">
        <f t="shared" si="58"/>
        <v>81</v>
      </c>
    </row>
    <row r="104" spans="1:36" ht="20.25" customHeight="1" x14ac:dyDescent="0.15">
      <c r="A104" s="11">
        <v>82</v>
      </c>
      <c r="B104" s="22" t="str">
        <f>IF(基本データ入力!L85="","",基本データ入力!L85)</f>
        <v/>
      </c>
      <c r="C104" s="5" t="str">
        <f>IF('処理用（さわらないようにお願いします）'!$I84="","",'処理用（さわらないようにお願いします）'!$I84)</f>
        <v/>
      </c>
      <c r="D104" s="92" t="str">
        <f>IF(基本データ入力!M85="","",基本データ入力!M85)</f>
        <v/>
      </c>
      <c r="E104" s="13"/>
      <c r="F104" s="12"/>
      <c r="G104" s="192"/>
      <c r="H104" s="193"/>
      <c r="I104" s="185"/>
      <c r="J104" s="14"/>
      <c r="K104" s="12"/>
      <c r="L104" s="192"/>
      <c r="M104" s="199"/>
      <c r="N104" s="185"/>
      <c r="O104" s="142"/>
      <c r="P104" s="142"/>
      <c r="Q104" s="3">
        <f t="shared" si="40"/>
        <v>0</v>
      </c>
      <c r="R104" s="3">
        <f t="shared" si="41"/>
        <v>0</v>
      </c>
      <c r="S104" s="3">
        <f t="shared" si="42"/>
        <v>0</v>
      </c>
      <c r="T104" s="3">
        <f t="shared" si="43"/>
        <v>0</v>
      </c>
      <c r="U104" s="139">
        <f t="shared" si="44"/>
        <v>0</v>
      </c>
      <c r="V104" s="139">
        <f t="shared" si="45"/>
        <v>0</v>
      </c>
      <c r="W104" s="139" t="str">
        <f t="shared" si="46"/>
        <v/>
      </c>
      <c r="X104" s="139" t="str">
        <f t="shared" si="47"/>
        <v/>
      </c>
      <c r="Y104" s="139" t="str">
        <f t="shared" si="48"/>
        <v/>
      </c>
      <c r="Z104" s="139" t="str">
        <f t="shared" si="49"/>
        <v/>
      </c>
      <c r="AA104" s="139" t="str">
        <f t="shared" si="50"/>
        <v/>
      </c>
      <c r="AB104" s="139" t="str">
        <f t="shared" si="51"/>
        <v/>
      </c>
      <c r="AC104" s="139" t="str">
        <f t="shared" si="52"/>
        <v/>
      </c>
      <c r="AD104" s="139" t="str">
        <f t="shared" si="53"/>
        <v/>
      </c>
      <c r="AE104" s="139" t="str">
        <f t="shared" si="54"/>
        <v/>
      </c>
      <c r="AF104" s="139" t="str">
        <f t="shared" si="55"/>
        <v/>
      </c>
      <c r="AG104" s="139" t="str">
        <f t="shared" si="56"/>
        <v/>
      </c>
      <c r="AH104" s="139" t="str">
        <f t="shared" si="57"/>
        <v/>
      </c>
      <c r="AJ104" s="163">
        <f t="shared" si="58"/>
        <v>82</v>
      </c>
    </row>
    <row r="105" spans="1:36" ht="20.25" customHeight="1" x14ac:dyDescent="0.15">
      <c r="A105" s="11">
        <v>83</v>
      </c>
      <c r="B105" s="22" t="str">
        <f>IF(基本データ入力!L86="","",基本データ入力!L86)</f>
        <v/>
      </c>
      <c r="C105" s="5" t="str">
        <f>IF('処理用（さわらないようにお願いします）'!$I85="","",'処理用（さわらないようにお願いします）'!$I85)</f>
        <v/>
      </c>
      <c r="D105" s="92" t="str">
        <f>IF(基本データ入力!M86="","",基本データ入力!M86)</f>
        <v/>
      </c>
      <c r="E105" s="13"/>
      <c r="F105" s="12"/>
      <c r="G105" s="192"/>
      <c r="H105" s="193"/>
      <c r="I105" s="185"/>
      <c r="J105" s="14"/>
      <c r="K105" s="12"/>
      <c r="L105" s="192"/>
      <c r="M105" s="199"/>
      <c r="N105" s="185"/>
      <c r="O105" s="142"/>
      <c r="P105" s="142"/>
      <c r="Q105" s="3">
        <f t="shared" si="40"/>
        <v>0</v>
      </c>
      <c r="R105" s="3">
        <f t="shared" si="41"/>
        <v>0</v>
      </c>
      <c r="S105" s="3">
        <f t="shared" si="42"/>
        <v>0</v>
      </c>
      <c r="T105" s="3">
        <f t="shared" si="43"/>
        <v>0</v>
      </c>
      <c r="U105" s="139">
        <f t="shared" si="44"/>
        <v>0</v>
      </c>
      <c r="V105" s="139">
        <f t="shared" si="45"/>
        <v>0</v>
      </c>
      <c r="W105" s="139" t="str">
        <f t="shared" si="46"/>
        <v/>
      </c>
      <c r="X105" s="139" t="str">
        <f t="shared" si="47"/>
        <v/>
      </c>
      <c r="Y105" s="139" t="str">
        <f t="shared" si="48"/>
        <v/>
      </c>
      <c r="Z105" s="139" t="str">
        <f t="shared" si="49"/>
        <v/>
      </c>
      <c r="AA105" s="139" t="str">
        <f t="shared" si="50"/>
        <v/>
      </c>
      <c r="AB105" s="139" t="str">
        <f t="shared" si="51"/>
        <v/>
      </c>
      <c r="AC105" s="139" t="str">
        <f t="shared" si="52"/>
        <v/>
      </c>
      <c r="AD105" s="139" t="str">
        <f t="shared" si="53"/>
        <v/>
      </c>
      <c r="AE105" s="139" t="str">
        <f t="shared" si="54"/>
        <v/>
      </c>
      <c r="AF105" s="139" t="str">
        <f t="shared" si="55"/>
        <v/>
      </c>
      <c r="AG105" s="139" t="str">
        <f t="shared" si="56"/>
        <v/>
      </c>
      <c r="AH105" s="139" t="str">
        <f t="shared" si="57"/>
        <v/>
      </c>
      <c r="AJ105" s="163">
        <f t="shared" si="58"/>
        <v>83</v>
      </c>
    </row>
    <row r="106" spans="1:36" ht="20.25" customHeight="1" x14ac:dyDescent="0.15">
      <c r="A106" s="11">
        <v>84</v>
      </c>
      <c r="B106" s="22" t="str">
        <f>IF(基本データ入力!L87="","",基本データ入力!L87)</f>
        <v/>
      </c>
      <c r="C106" s="5" t="str">
        <f>IF('処理用（さわらないようにお願いします）'!$I86="","",'処理用（さわらないようにお願いします）'!$I86)</f>
        <v/>
      </c>
      <c r="D106" s="92" t="str">
        <f>IF(基本データ入力!M87="","",基本データ入力!M87)</f>
        <v/>
      </c>
      <c r="E106" s="13"/>
      <c r="F106" s="12"/>
      <c r="G106" s="192"/>
      <c r="H106" s="193"/>
      <c r="I106" s="185"/>
      <c r="J106" s="14"/>
      <c r="K106" s="12"/>
      <c r="L106" s="192"/>
      <c r="M106" s="199"/>
      <c r="N106" s="185"/>
      <c r="O106" s="142"/>
      <c r="P106" s="142"/>
      <c r="Q106" s="3">
        <f t="shared" si="40"/>
        <v>0</v>
      </c>
      <c r="R106" s="3">
        <f t="shared" si="41"/>
        <v>0</v>
      </c>
      <c r="S106" s="3">
        <f t="shared" si="42"/>
        <v>0</v>
      </c>
      <c r="T106" s="3">
        <f t="shared" si="43"/>
        <v>0</v>
      </c>
      <c r="U106" s="139">
        <f t="shared" si="44"/>
        <v>0</v>
      </c>
      <c r="V106" s="139">
        <f t="shared" si="45"/>
        <v>0</v>
      </c>
      <c r="W106" s="139" t="str">
        <f t="shared" si="46"/>
        <v/>
      </c>
      <c r="X106" s="139" t="str">
        <f t="shared" si="47"/>
        <v/>
      </c>
      <c r="Y106" s="139" t="str">
        <f t="shared" si="48"/>
        <v/>
      </c>
      <c r="Z106" s="139" t="str">
        <f t="shared" si="49"/>
        <v/>
      </c>
      <c r="AA106" s="139" t="str">
        <f t="shared" si="50"/>
        <v/>
      </c>
      <c r="AB106" s="139" t="str">
        <f t="shared" si="51"/>
        <v/>
      </c>
      <c r="AC106" s="139" t="str">
        <f t="shared" si="52"/>
        <v/>
      </c>
      <c r="AD106" s="139" t="str">
        <f t="shared" si="53"/>
        <v/>
      </c>
      <c r="AE106" s="139" t="str">
        <f t="shared" si="54"/>
        <v/>
      </c>
      <c r="AF106" s="139" t="str">
        <f t="shared" si="55"/>
        <v/>
      </c>
      <c r="AG106" s="139" t="str">
        <f t="shared" si="56"/>
        <v/>
      </c>
      <c r="AH106" s="139" t="str">
        <f t="shared" si="57"/>
        <v/>
      </c>
      <c r="AJ106" s="163">
        <f t="shared" si="58"/>
        <v>84</v>
      </c>
    </row>
    <row r="107" spans="1:36" ht="20.25" customHeight="1" x14ac:dyDescent="0.15">
      <c r="A107" s="11">
        <v>85</v>
      </c>
      <c r="B107" s="22" t="str">
        <f>IF(基本データ入力!L88="","",基本データ入力!L88)</f>
        <v/>
      </c>
      <c r="C107" s="5" t="str">
        <f>IF('処理用（さわらないようにお願いします）'!$I87="","",'処理用（さわらないようにお願いします）'!$I87)</f>
        <v/>
      </c>
      <c r="D107" s="92" t="str">
        <f>IF(基本データ入力!M88="","",基本データ入力!M88)</f>
        <v/>
      </c>
      <c r="E107" s="13"/>
      <c r="F107" s="12"/>
      <c r="G107" s="192"/>
      <c r="H107" s="193"/>
      <c r="I107" s="185"/>
      <c r="J107" s="14"/>
      <c r="K107" s="12"/>
      <c r="L107" s="192"/>
      <c r="M107" s="199"/>
      <c r="N107" s="185"/>
      <c r="O107" s="142"/>
      <c r="P107" s="142"/>
      <c r="Q107" s="3">
        <f t="shared" si="40"/>
        <v>0</v>
      </c>
      <c r="R107" s="3">
        <f t="shared" si="41"/>
        <v>0</v>
      </c>
      <c r="S107" s="3">
        <f t="shared" si="42"/>
        <v>0</v>
      </c>
      <c r="T107" s="3">
        <f t="shared" si="43"/>
        <v>0</v>
      </c>
      <c r="U107" s="139">
        <f t="shared" si="44"/>
        <v>0</v>
      </c>
      <c r="V107" s="139">
        <f t="shared" si="45"/>
        <v>0</v>
      </c>
      <c r="W107" s="139" t="str">
        <f t="shared" si="46"/>
        <v/>
      </c>
      <c r="X107" s="139" t="str">
        <f t="shared" si="47"/>
        <v/>
      </c>
      <c r="Y107" s="139" t="str">
        <f t="shared" si="48"/>
        <v/>
      </c>
      <c r="Z107" s="139" t="str">
        <f t="shared" si="49"/>
        <v/>
      </c>
      <c r="AA107" s="139" t="str">
        <f t="shared" si="50"/>
        <v/>
      </c>
      <c r="AB107" s="139" t="str">
        <f t="shared" si="51"/>
        <v/>
      </c>
      <c r="AC107" s="139" t="str">
        <f t="shared" si="52"/>
        <v/>
      </c>
      <c r="AD107" s="139" t="str">
        <f t="shared" si="53"/>
        <v/>
      </c>
      <c r="AE107" s="139" t="str">
        <f t="shared" si="54"/>
        <v/>
      </c>
      <c r="AF107" s="139" t="str">
        <f t="shared" si="55"/>
        <v/>
      </c>
      <c r="AG107" s="139" t="str">
        <f t="shared" si="56"/>
        <v/>
      </c>
      <c r="AH107" s="139" t="str">
        <f t="shared" si="57"/>
        <v/>
      </c>
      <c r="AJ107" s="163">
        <f t="shared" si="58"/>
        <v>85</v>
      </c>
    </row>
    <row r="108" spans="1:36" ht="20.25" customHeight="1" x14ac:dyDescent="0.15">
      <c r="A108" s="11">
        <v>86</v>
      </c>
      <c r="B108" s="22" t="str">
        <f>IF(基本データ入力!L89="","",基本データ入力!L89)</f>
        <v/>
      </c>
      <c r="C108" s="5" t="str">
        <f>IF('処理用（さわらないようにお願いします）'!$I88="","",'処理用（さわらないようにお願いします）'!$I88)</f>
        <v/>
      </c>
      <c r="D108" s="92" t="str">
        <f>IF(基本データ入力!M89="","",基本データ入力!M89)</f>
        <v/>
      </c>
      <c r="E108" s="13"/>
      <c r="F108" s="12"/>
      <c r="G108" s="192"/>
      <c r="H108" s="193"/>
      <c r="I108" s="185"/>
      <c r="J108" s="14"/>
      <c r="K108" s="12"/>
      <c r="L108" s="192"/>
      <c r="M108" s="199"/>
      <c r="N108" s="185"/>
      <c r="O108" s="142"/>
      <c r="P108" s="142"/>
      <c r="Q108" s="3">
        <f t="shared" si="40"/>
        <v>0</v>
      </c>
      <c r="R108" s="3">
        <f t="shared" si="41"/>
        <v>0</v>
      </c>
      <c r="S108" s="3">
        <f t="shared" si="42"/>
        <v>0</v>
      </c>
      <c r="T108" s="3">
        <f t="shared" si="43"/>
        <v>0</v>
      </c>
      <c r="U108" s="139">
        <f t="shared" si="44"/>
        <v>0</v>
      </c>
      <c r="V108" s="139">
        <f t="shared" si="45"/>
        <v>0</v>
      </c>
      <c r="W108" s="139" t="str">
        <f t="shared" si="46"/>
        <v/>
      </c>
      <c r="X108" s="139" t="str">
        <f t="shared" si="47"/>
        <v/>
      </c>
      <c r="Y108" s="139" t="str">
        <f t="shared" si="48"/>
        <v/>
      </c>
      <c r="Z108" s="139" t="str">
        <f t="shared" si="49"/>
        <v/>
      </c>
      <c r="AA108" s="139" t="str">
        <f t="shared" si="50"/>
        <v/>
      </c>
      <c r="AB108" s="139" t="str">
        <f t="shared" si="51"/>
        <v/>
      </c>
      <c r="AC108" s="139" t="str">
        <f t="shared" si="52"/>
        <v/>
      </c>
      <c r="AD108" s="139" t="str">
        <f t="shared" si="53"/>
        <v/>
      </c>
      <c r="AE108" s="139" t="str">
        <f t="shared" si="54"/>
        <v/>
      </c>
      <c r="AF108" s="139" t="str">
        <f t="shared" si="55"/>
        <v/>
      </c>
      <c r="AG108" s="139" t="str">
        <f t="shared" si="56"/>
        <v/>
      </c>
      <c r="AH108" s="139" t="str">
        <f t="shared" si="57"/>
        <v/>
      </c>
      <c r="AJ108" s="163">
        <f t="shared" si="58"/>
        <v>86</v>
      </c>
    </row>
    <row r="109" spans="1:36" ht="20.25" customHeight="1" x14ac:dyDescent="0.15">
      <c r="A109" s="11">
        <v>87</v>
      </c>
      <c r="B109" s="22" t="str">
        <f>IF(基本データ入力!L90="","",基本データ入力!L90)</f>
        <v/>
      </c>
      <c r="C109" s="5" t="str">
        <f>IF('処理用（さわらないようにお願いします）'!$I89="","",'処理用（さわらないようにお願いします）'!$I89)</f>
        <v/>
      </c>
      <c r="D109" s="92" t="str">
        <f>IF(基本データ入力!M90="","",基本データ入力!M90)</f>
        <v/>
      </c>
      <c r="E109" s="13"/>
      <c r="F109" s="12"/>
      <c r="G109" s="192"/>
      <c r="H109" s="193"/>
      <c r="I109" s="185"/>
      <c r="J109" s="14"/>
      <c r="K109" s="12"/>
      <c r="L109" s="192"/>
      <c r="M109" s="199"/>
      <c r="N109" s="185"/>
      <c r="O109" s="142"/>
      <c r="P109" s="142"/>
      <c r="Q109" s="3">
        <f t="shared" si="40"/>
        <v>0</v>
      </c>
      <c r="R109" s="3">
        <f t="shared" si="41"/>
        <v>0</v>
      </c>
      <c r="S109" s="3">
        <f t="shared" si="42"/>
        <v>0</v>
      </c>
      <c r="T109" s="3">
        <f t="shared" si="43"/>
        <v>0</v>
      </c>
      <c r="U109" s="139">
        <f t="shared" si="44"/>
        <v>0</v>
      </c>
      <c r="V109" s="139">
        <f t="shared" si="45"/>
        <v>0</v>
      </c>
      <c r="W109" s="139" t="str">
        <f t="shared" si="46"/>
        <v/>
      </c>
      <c r="X109" s="139" t="str">
        <f t="shared" si="47"/>
        <v/>
      </c>
      <c r="Y109" s="139" t="str">
        <f t="shared" si="48"/>
        <v/>
      </c>
      <c r="Z109" s="139" t="str">
        <f t="shared" si="49"/>
        <v/>
      </c>
      <c r="AA109" s="139" t="str">
        <f t="shared" si="50"/>
        <v/>
      </c>
      <c r="AB109" s="139" t="str">
        <f t="shared" si="51"/>
        <v/>
      </c>
      <c r="AC109" s="139" t="str">
        <f t="shared" si="52"/>
        <v/>
      </c>
      <c r="AD109" s="139" t="str">
        <f t="shared" si="53"/>
        <v/>
      </c>
      <c r="AE109" s="139" t="str">
        <f t="shared" si="54"/>
        <v/>
      </c>
      <c r="AF109" s="139" t="str">
        <f t="shared" si="55"/>
        <v/>
      </c>
      <c r="AG109" s="139" t="str">
        <f t="shared" si="56"/>
        <v/>
      </c>
      <c r="AH109" s="139" t="str">
        <f t="shared" si="57"/>
        <v/>
      </c>
      <c r="AJ109" s="163">
        <f t="shared" si="58"/>
        <v>87</v>
      </c>
    </row>
    <row r="110" spans="1:36" ht="20.25" customHeight="1" x14ac:dyDescent="0.15">
      <c r="A110" s="11">
        <v>88</v>
      </c>
      <c r="B110" s="22" t="str">
        <f>IF(基本データ入力!L91="","",基本データ入力!L91)</f>
        <v/>
      </c>
      <c r="C110" s="5" t="str">
        <f>IF('処理用（さわらないようにお願いします）'!$I90="","",'処理用（さわらないようにお願いします）'!$I90)</f>
        <v/>
      </c>
      <c r="D110" s="92" t="str">
        <f>IF(基本データ入力!M91="","",基本データ入力!M91)</f>
        <v/>
      </c>
      <c r="E110" s="13"/>
      <c r="F110" s="12"/>
      <c r="G110" s="192"/>
      <c r="H110" s="193"/>
      <c r="I110" s="185"/>
      <c r="J110" s="14"/>
      <c r="K110" s="12"/>
      <c r="L110" s="192"/>
      <c r="M110" s="199"/>
      <c r="N110" s="185"/>
      <c r="O110" s="142"/>
      <c r="P110" s="142"/>
      <c r="Q110" s="3">
        <f t="shared" si="40"/>
        <v>0</v>
      </c>
      <c r="R110" s="3">
        <f t="shared" si="41"/>
        <v>0</v>
      </c>
      <c r="S110" s="3">
        <f t="shared" si="42"/>
        <v>0</v>
      </c>
      <c r="T110" s="3">
        <f t="shared" si="43"/>
        <v>0</v>
      </c>
      <c r="U110" s="139">
        <f t="shared" si="44"/>
        <v>0</v>
      </c>
      <c r="V110" s="139">
        <f t="shared" si="45"/>
        <v>0</v>
      </c>
      <c r="W110" s="139" t="str">
        <f t="shared" si="46"/>
        <v/>
      </c>
      <c r="X110" s="139" t="str">
        <f t="shared" si="47"/>
        <v/>
      </c>
      <c r="Y110" s="139" t="str">
        <f t="shared" si="48"/>
        <v/>
      </c>
      <c r="Z110" s="139" t="str">
        <f t="shared" si="49"/>
        <v/>
      </c>
      <c r="AA110" s="139" t="str">
        <f t="shared" si="50"/>
        <v/>
      </c>
      <c r="AB110" s="139" t="str">
        <f t="shared" si="51"/>
        <v/>
      </c>
      <c r="AC110" s="139" t="str">
        <f t="shared" si="52"/>
        <v/>
      </c>
      <c r="AD110" s="139" t="str">
        <f t="shared" si="53"/>
        <v/>
      </c>
      <c r="AE110" s="139" t="str">
        <f t="shared" si="54"/>
        <v/>
      </c>
      <c r="AF110" s="139" t="str">
        <f t="shared" si="55"/>
        <v/>
      </c>
      <c r="AG110" s="139" t="str">
        <f t="shared" si="56"/>
        <v/>
      </c>
      <c r="AH110" s="139" t="str">
        <f t="shared" si="57"/>
        <v/>
      </c>
      <c r="AJ110" s="163">
        <f t="shared" si="58"/>
        <v>88</v>
      </c>
    </row>
    <row r="111" spans="1:36" ht="20.25" customHeight="1" x14ac:dyDescent="0.15">
      <c r="A111" s="11">
        <v>89</v>
      </c>
      <c r="B111" s="22" t="str">
        <f>IF(基本データ入力!L92="","",基本データ入力!L92)</f>
        <v/>
      </c>
      <c r="C111" s="5" t="str">
        <f>IF('処理用（さわらないようにお願いします）'!$I91="","",'処理用（さわらないようにお願いします）'!$I91)</f>
        <v/>
      </c>
      <c r="D111" s="92" t="str">
        <f>IF(基本データ入力!M92="","",基本データ入力!M92)</f>
        <v/>
      </c>
      <c r="E111" s="13"/>
      <c r="F111" s="12"/>
      <c r="G111" s="192"/>
      <c r="H111" s="193"/>
      <c r="I111" s="185"/>
      <c r="J111" s="14"/>
      <c r="K111" s="12"/>
      <c r="L111" s="192"/>
      <c r="M111" s="199"/>
      <c r="N111" s="185"/>
      <c r="O111" s="142"/>
      <c r="P111" s="142"/>
      <c r="Q111" s="3">
        <f t="shared" si="40"/>
        <v>0</v>
      </c>
      <c r="R111" s="3">
        <f t="shared" si="41"/>
        <v>0</v>
      </c>
      <c r="S111" s="3">
        <f t="shared" si="42"/>
        <v>0</v>
      </c>
      <c r="T111" s="3">
        <f t="shared" si="43"/>
        <v>0</v>
      </c>
      <c r="U111" s="139">
        <f t="shared" si="44"/>
        <v>0</v>
      </c>
      <c r="V111" s="139">
        <f t="shared" si="45"/>
        <v>0</v>
      </c>
      <c r="W111" s="139" t="str">
        <f t="shared" si="46"/>
        <v/>
      </c>
      <c r="X111" s="139" t="str">
        <f t="shared" si="47"/>
        <v/>
      </c>
      <c r="Y111" s="139" t="str">
        <f t="shared" si="48"/>
        <v/>
      </c>
      <c r="Z111" s="139" t="str">
        <f t="shared" si="49"/>
        <v/>
      </c>
      <c r="AA111" s="139" t="str">
        <f t="shared" si="50"/>
        <v/>
      </c>
      <c r="AB111" s="139" t="str">
        <f t="shared" si="51"/>
        <v/>
      </c>
      <c r="AC111" s="139" t="str">
        <f t="shared" si="52"/>
        <v/>
      </c>
      <c r="AD111" s="139" t="str">
        <f t="shared" si="53"/>
        <v/>
      </c>
      <c r="AE111" s="139" t="str">
        <f t="shared" si="54"/>
        <v/>
      </c>
      <c r="AF111" s="139" t="str">
        <f t="shared" si="55"/>
        <v/>
      </c>
      <c r="AG111" s="139" t="str">
        <f t="shared" si="56"/>
        <v/>
      </c>
      <c r="AH111" s="139" t="str">
        <f t="shared" si="57"/>
        <v/>
      </c>
      <c r="AJ111" s="163">
        <f t="shared" si="58"/>
        <v>89</v>
      </c>
    </row>
    <row r="112" spans="1:36" ht="20.25" customHeight="1" x14ac:dyDescent="0.15">
      <c r="A112" s="11">
        <v>90</v>
      </c>
      <c r="B112" s="22" t="str">
        <f>IF(基本データ入力!L93="","",基本データ入力!L93)</f>
        <v/>
      </c>
      <c r="C112" s="5" t="str">
        <f>IF('処理用（さわらないようにお願いします）'!$I92="","",'処理用（さわらないようにお願いします）'!$I92)</f>
        <v/>
      </c>
      <c r="D112" s="92" t="str">
        <f>IF(基本データ入力!M93="","",基本データ入力!M93)</f>
        <v/>
      </c>
      <c r="E112" s="13"/>
      <c r="F112" s="12"/>
      <c r="G112" s="192"/>
      <c r="H112" s="193"/>
      <c r="I112" s="185"/>
      <c r="J112" s="14"/>
      <c r="K112" s="12"/>
      <c r="L112" s="192"/>
      <c r="M112" s="199"/>
      <c r="N112" s="185"/>
      <c r="O112" s="142"/>
      <c r="P112" s="142"/>
      <c r="Q112" s="3">
        <f t="shared" si="40"/>
        <v>0</v>
      </c>
      <c r="R112" s="3">
        <f t="shared" si="41"/>
        <v>0</v>
      </c>
      <c r="S112" s="3">
        <f t="shared" si="42"/>
        <v>0</v>
      </c>
      <c r="T112" s="3">
        <f t="shared" si="43"/>
        <v>0</v>
      </c>
      <c r="U112" s="139">
        <f t="shared" si="44"/>
        <v>0</v>
      </c>
      <c r="V112" s="139">
        <f t="shared" si="45"/>
        <v>0</v>
      </c>
      <c r="W112" s="139" t="str">
        <f t="shared" si="46"/>
        <v/>
      </c>
      <c r="X112" s="139" t="str">
        <f t="shared" si="47"/>
        <v/>
      </c>
      <c r="Y112" s="139" t="str">
        <f t="shared" si="48"/>
        <v/>
      </c>
      <c r="Z112" s="139" t="str">
        <f t="shared" si="49"/>
        <v/>
      </c>
      <c r="AA112" s="139" t="str">
        <f t="shared" si="50"/>
        <v/>
      </c>
      <c r="AB112" s="139" t="str">
        <f t="shared" si="51"/>
        <v/>
      </c>
      <c r="AC112" s="139" t="str">
        <f t="shared" si="52"/>
        <v/>
      </c>
      <c r="AD112" s="139" t="str">
        <f t="shared" si="53"/>
        <v/>
      </c>
      <c r="AE112" s="139" t="str">
        <f t="shared" si="54"/>
        <v/>
      </c>
      <c r="AF112" s="139" t="str">
        <f t="shared" si="55"/>
        <v/>
      </c>
      <c r="AG112" s="139" t="str">
        <f t="shared" si="56"/>
        <v/>
      </c>
      <c r="AH112" s="139" t="str">
        <f t="shared" si="57"/>
        <v/>
      </c>
      <c r="AJ112" s="163">
        <f t="shared" si="58"/>
        <v>90</v>
      </c>
    </row>
    <row r="113" spans="1:36" ht="20.25" customHeight="1" x14ac:dyDescent="0.15">
      <c r="A113" s="11">
        <v>91</v>
      </c>
      <c r="B113" s="22" t="str">
        <f>IF(基本データ入力!L94="","",基本データ入力!L94)</f>
        <v/>
      </c>
      <c r="C113" s="5" t="str">
        <f>IF('処理用（さわらないようにお願いします）'!$I93="","",'処理用（さわらないようにお願いします）'!$I93)</f>
        <v/>
      </c>
      <c r="D113" s="92" t="str">
        <f>IF(基本データ入力!M94="","",基本データ入力!M94)</f>
        <v/>
      </c>
      <c r="E113" s="13"/>
      <c r="F113" s="12"/>
      <c r="G113" s="192"/>
      <c r="H113" s="193"/>
      <c r="I113" s="185"/>
      <c r="J113" s="14"/>
      <c r="K113" s="12"/>
      <c r="L113" s="192"/>
      <c r="M113" s="199"/>
      <c r="N113" s="185"/>
      <c r="O113" s="142"/>
      <c r="P113" s="142"/>
      <c r="Q113" s="3">
        <f t="shared" si="40"/>
        <v>0</v>
      </c>
      <c r="R113" s="3">
        <f t="shared" si="41"/>
        <v>0</v>
      </c>
      <c r="S113" s="3">
        <f t="shared" si="42"/>
        <v>0</v>
      </c>
      <c r="T113" s="3">
        <f t="shared" si="43"/>
        <v>0</v>
      </c>
      <c r="U113" s="139">
        <f t="shared" si="44"/>
        <v>0</v>
      </c>
      <c r="V113" s="139">
        <f t="shared" si="45"/>
        <v>0</v>
      </c>
      <c r="W113" s="139" t="str">
        <f t="shared" si="46"/>
        <v/>
      </c>
      <c r="X113" s="139" t="str">
        <f t="shared" si="47"/>
        <v/>
      </c>
      <c r="Y113" s="139" t="str">
        <f t="shared" si="48"/>
        <v/>
      </c>
      <c r="Z113" s="139" t="str">
        <f t="shared" si="49"/>
        <v/>
      </c>
      <c r="AA113" s="139" t="str">
        <f t="shared" si="50"/>
        <v/>
      </c>
      <c r="AB113" s="139" t="str">
        <f t="shared" si="51"/>
        <v/>
      </c>
      <c r="AC113" s="139" t="str">
        <f t="shared" si="52"/>
        <v/>
      </c>
      <c r="AD113" s="139" t="str">
        <f t="shared" si="53"/>
        <v/>
      </c>
      <c r="AE113" s="139" t="str">
        <f t="shared" si="54"/>
        <v/>
      </c>
      <c r="AF113" s="139" t="str">
        <f t="shared" si="55"/>
        <v/>
      </c>
      <c r="AG113" s="139" t="str">
        <f t="shared" si="56"/>
        <v/>
      </c>
      <c r="AH113" s="139" t="str">
        <f t="shared" si="57"/>
        <v/>
      </c>
      <c r="AJ113" s="163">
        <f t="shared" si="58"/>
        <v>91</v>
      </c>
    </row>
    <row r="114" spans="1:36" ht="20.25" customHeight="1" x14ac:dyDescent="0.15">
      <c r="A114" s="11">
        <v>92</v>
      </c>
      <c r="B114" s="22" t="str">
        <f>IF(基本データ入力!L95="","",基本データ入力!L95)</f>
        <v/>
      </c>
      <c r="C114" s="5" t="str">
        <f>IF('処理用（さわらないようにお願いします）'!$I94="","",'処理用（さわらないようにお願いします）'!$I94)</f>
        <v/>
      </c>
      <c r="D114" s="92" t="str">
        <f>IF(基本データ入力!M95="","",基本データ入力!M95)</f>
        <v/>
      </c>
      <c r="E114" s="13"/>
      <c r="F114" s="12"/>
      <c r="G114" s="192"/>
      <c r="H114" s="193"/>
      <c r="I114" s="185"/>
      <c r="J114" s="14"/>
      <c r="K114" s="12"/>
      <c r="L114" s="192"/>
      <c r="M114" s="199"/>
      <c r="N114" s="185"/>
      <c r="O114" s="142"/>
      <c r="P114" s="142"/>
      <c r="Q114" s="3">
        <f t="shared" si="40"/>
        <v>0</v>
      </c>
      <c r="R114" s="3">
        <f t="shared" si="41"/>
        <v>0</v>
      </c>
      <c r="S114" s="3">
        <f t="shared" si="42"/>
        <v>0</v>
      </c>
      <c r="T114" s="3">
        <f t="shared" si="43"/>
        <v>0</v>
      </c>
      <c r="U114" s="139">
        <f t="shared" si="44"/>
        <v>0</v>
      </c>
      <c r="V114" s="139">
        <f t="shared" si="45"/>
        <v>0</v>
      </c>
      <c r="W114" s="139" t="str">
        <f t="shared" si="46"/>
        <v/>
      </c>
      <c r="X114" s="139" t="str">
        <f t="shared" si="47"/>
        <v/>
      </c>
      <c r="Y114" s="139" t="str">
        <f t="shared" si="48"/>
        <v/>
      </c>
      <c r="Z114" s="139" t="str">
        <f t="shared" si="49"/>
        <v/>
      </c>
      <c r="AA114" s="139" t="str">
        <f t="shared" si="50"/>
        <v/>
      </c>
      <c r="AB114" s="139" t="str">
        <f t="shared" si="51"/>
        <v/>
      </c>
      <c r="AC114" s="139" t="str">
        <f t="shared" si="52"/>
        <v/>
      </c>
      <c r="AD114" s="139" t="str">
        <f t="shared" si="53"/>
        <v/>
      </c>
      <c r="AE114" s="139" t="str">
        <f t="shared" si="54"/>
        <v/>
      </c>
      <c r="AF114" s="139" t="str">
        <f t="shared" si="55"/>
        <v/>
      </c>
      <c r="AG114" s="139" t="str">
        <f t="shared" si="56"/>
        <v/>
      </c>
      <c r="AH114" s="139" t="str">
        <f t="shared" si="57"/>
        <v/>
      </c>
      <c r="AJ114" s="163">
        <f t="shared" si="58"/>
        <v>92</v>
      </c>
    </row>
    <row r="115" spans="1:36" ht="20.25" customHeight="1" x14ac:dyDescent="0.15">
      <c r="A115" s="11">
        <v>93</v>
      </c>
      <c r="B115" s="22" t="str">
        <f>IF(基本データ入力!L96="","",基本データ入力!L96)</f>
        <v/>
      </c>
      <c r="C115" s="5" t="str">
        <f>IF('処理用（さわらないようにお願いします）'!$I95="","",'処理用（さわらないようにお願いします）'!$I95)</f>
        <v/>
      </c>
      <c r="D115" s="92" t="str">
        <f>IF(基本データ入力!M96="","",基本データ入力!M96)</f>
        <v/>
      </c>
      <c r="E115" s="13"/>
      <c r="F115" s="12"/>
      <c r="G115" s="192"/>
      <c r="H115" s="193"/>
      <c r="I115" s="185"/>
      <c r="J115" s="14"/>
      <c r="K115" s="12"/>
      <c r="L115" s="192"/>
      <c r="M115" s="199"/>
      <c r="N115" s="185"/>
      <c r="O115" s="142"/>
      <c r="P115" s="142"/>
      <c r="Q115" s="3">
        <f t="shared" si="40"/>
        <v>0</v>
      </c>
      <c r="R115" s="3">
        <f t="shared" si="41"/>
        <v>0</v>
      </c>
      <c r="S115" s="3">
        <f t="shared" si="42"/>
        <v>0</v>
      </c>
      <c r="T115" s="3">
        <f t="shared" si="43"/>
        <v>0</v>
      </c>
      <c r="U115" s="139">
        <f t="shared" si="44"/>
        <v>0</v>
      </c>
      <c r="V115" s="139">
        <f t="shared" si="45"/>
        <v>0</v>
      </c>
      <c r="W115" s="139" t="str">
        <f t="shared" si="46"/>
        <v/>
      </c>
      <c r="X115" s="139" t="str">
        <f t="shared" si="47"/>
        <v/>
      </c>
      <c r="Y115" s="139" t="str">
        <f t="shared" si="48"/>
        <v/>
      </c>
      <c r="Z115" s="139" t="str">
        <f t="shared" si="49"/>
        <v/>
      </c>
      <c r="AA115" s="139" t="str">
        <f t="shared" si="50"/>
        <v/>
      </c>
      <c r="AB115" s="139" t="str">
        <f t="shared" si="51"/>
        <v/>
      </c>
      <c r="AC115" s="139" t="str">
        <f t="shared" si="52"/>
        <v/>
      </c>
      <c r="AD115" s="139" t="str">
        <f t="shared" si="53"/>
        <v/>
      </c>
      <c r="AE115" s="139" t="str">
        <f t="shared" si="54"/>
        <v/>
      </c>
      <c r="AF115" s="139" t="str">
        <f t="shared" si="55"/>
        <v/>
      </c>
      <c r="AG115" s="139" t="str">
        <f t="shared" si="56"/>
        <v/>
      </c>
      <c r="AH115" s="139" t="str">
        <f t="shared" si="57"/>
        <v/>
      </c>
      <c r="AJ115" s="163">
        <f t="shared" si="58"/>
        <v>93</v>
      </c>
    </row>
    <row r="116" spans="1:36" ht="20.25" customHeight="1" x14ac:dyDescent="0.15">
      <c r="A116" s="11">
        <v>94</v>
      </c>
      <c r="B116" s="22" t="str">
        <f>IF(基本データ入力!L97="","",基本データ入力!L97)</f>
        <v/>
      </c>
      <c r="C116" s="5" t="str">
        <f>IF('処理用（さわらないようにお願いします）'!$I96="","",'処理用（さわらないようにお願いします）'!$I96)</f>
        <v/>
      </c>
      <c r="D116" s="92" t="str">
        <f>IF(基本データ入力!M97="","",基本データ入力!M97)</f>
        <v/>
      </c>
      <c r="E116" s="13"/>
      <c r="F116" s="12"/>
      <c r="G116" s="192"/>
      <c r="H116" s="193"/>
      <c r="I116" s="185"/>
      <c r="J116" s="14"/>
      <c r="K116" s="12"/>
      <c r="L116" s="192"/>
      <c r="M116" s="199"/>
      <c r="N116" s="185"/>
      <c r="O116" s="142"/>
      <c r="P116" s="142"/>
      <c r="Q116" s="3">
        <f t="shared" si="40"/>
        <v>0</v>
      </c>
      <c r="R116" s="3">
        <f t="shared" si="41"/>
        <v>0</v>
      </c>
      <c r="S116" s="3">
        <f t="shared" si="42"/>
        <v>0</v>
      </c>
      <c r="T116" s="3">
        <f t="shared" si="43"/>
        <v>0</v>
      </c>
      <c r="U116" s="139">
        <f t="shared" si="44"/>
        <v>0</v>
      </c>
      <c r="V116" s="139">
        <f t="shared" si="45"/>
        <v>0</v>
      </c>
      <c r="W116" s="139" t="str">
        <f t="shared" si="46"/>
        <v/>
      </c>
      <c r="X116" s="139" t="str">
        <f t="shared" si="47"/>
        <v/>
      </c>
      <c r="Y116" s="139" t="str">
        <f t="shared" si="48"/>
        <v/>
      </c>
      <c r="Z116" s="139" t="str">
        <f t="shared" si="49"/>
        <v/>
      </c>
      <c r="AA116" s="139" t="str">
        <f t="shared" si="50"/>
        <v/>
      </c>
      <c r="AB116" s="139" t="str">
        <f t="shared" si="51"/>
        <v/>
      </c>
      <c r="AC116" s="139" t="str">
        <f t="shared" si="52"/>
        <v/>
      </c>
      <c r="AD116" s="139" t="str">
        <f t="shared" si="53"/>
        <v/>
      </c>
      <c r="AE116" s="139" t="str">
        <f t="shared" si="54"/>
        <v/>
      </c>
      <c r="AF116" s="139" t="str">
        <f t="shared" si="55"/>
        <v/>
      </c>
      <c r="AG116" s="139" t="str">
        <f t="shared" si="56"/>
        <v/>
      </c>
      <c r="AH116" s="139" t="str">
        <f t="shared" si="57"/>
        <v/>
      </c>
      <c r="AJ116" s="163">
        <f t="shared" si="58"/>
        <v>94</v>
      </c>
    </row>
    <row r="117" spans="1:36" ht="20.25" customHeight="1" x14ac:dyDescent="0.15">
      <c r="A117" s="11">
        <v>95</v>
      </c>
      <c r="B117" s="22" t="str">
        <f>IF(基本データ入力!L98="","",基本データ入力!L98)</f>
        <v/>
      </c>
      <c r="C117" s="5" t="str">
        <f>IF('処理用（さわらないようにお願いします）'!$I97="","",'処理用（さわらないようにお願いします）'!$I97)</f>
        <v/>
      </c>
      <c r="D117" s="92" t="str">
        <f>IF(基本データ入力!M98="","",基本データ入力!M98)</f>
        <v/>
      </c>
      <c r="E117" s="13"/>
      <c r="F117" s="12"/>
      <c r="G117" s="192"/>
      <c r="H117" s="193"/>
      <c r="I117" s="185"/>
      <c r="J117" s="14"/>
      <c r="K117" s="12"/>
      <c r="L117" s="192"/>
      <c r="M117" s="199"/>
      <c r="N117" s="185"/>
      <c r="O117" s="142"/>
      <c r="P117" s="142"/>
      <c r="Q117" s="3">
        <f t="shared" si="40"/>
        <v>0</v>
      </c>
      <c r="R117" s="3">
        <f t="shared" si="41"/>
        <v>0</v>
      </c>
      <c r="S117" s="3">
        <f t="shared" si="42"/>
        <v>0</v>
      </c>
      <c r="T117" s="3">
        <f t="shared" si="43"/>
        <v>0</v>
      </c>
      <c r="U117" s="139">
        <f t="shared" si="44"/>
        <v>0</v>
      </c>
      <c r="V117" s="139">
        <f t="shared" si="45"/>
        <v>0</v>
      </c>
      <c r="W117" s="139" t="str">
        <f t="shared" si="46"/>
        <v/>
      </c>
      <c r="X117" s="139" t="str">
        <f t="shared" si="47"/>
        <v/>
      </c>
      <c r="Y117" s="139" t="str">
        <f t="shared" si="48"/>
        <v/>
      </c>
      <c r="Z117" s="139" t="str">
        <f t="shared" si="49"/>
        <v/>
      </c>
      <c r="AA117" s="139" t="str">
        <f t="shared" si="50"/>
        <v/>
      </c>
      <c r="AB117" s="139" t="str">
        <f t="shared" si="51"/>
        <v/>
      </c>
      <c r="AC117" s="139" t="str">
        <f t="shared" si="52"/>
        <v/>
      </c>
      <c r="AD117" s="139" t="str">
        <f t="shared" si="53"/>
        <v/>
      </c>
      <c r="AE117" s="139" t="str">
        <f t="shared" si="54"/>
        <v/>
      </c>
      <c r="AF117" s="139" t="str">
        <f t="shared" si="55"/>
        <v/>
      </c>
      <c r="AG117" s="139" t="str">
        <f t="shared" si="56"/>
        <v/>
      </c>
      <c r="AH117" s="139" t="str">
        <f t="shared" si="57"/>
        <v/>
      </c>
      <c r="AJ117" s="163">
        <f t="shared" si="58"/>
        <v>95</v>
      </c>
    </row>
    <row r="118" spans="1:36" ht="20.25" customHeight="1" x14ac:dyDescent="0.15">
      <c r="A118" s="11">
        <v>96</v>
      </c>
      <c r="B118" s="22" t="str">
        <f>IF(基本データ入力!L99="","",基本データ入力!L99)</f>
        <v/>
      </c>
      <c r="C118" s="5" t="str">
        <f>IF('処理用（さわらないようにお願いします）'!$I98="","",'処理用（さわらないようにお願いします）'!$I98)</f>
        <v/>
      </c>
      <c r="D118" s="92" t="str">
        <f>IF(基本データ入力!M99="","",基本データ入力!M99)</f>
        <v/>
      </c>
      <c r="E118" s="13"/>
      <c r="F118" s="12"/>
      <c r="G118" s="192"/>
      <c r="H118" s="193"/>
      <c r="I118" s="185"/>
      <c r="J118" s="14"/>
      <c r="K118" s="12"/>
      <c r="L118" s="192"/>
      <c r="M118" s="199"/>
      <c r="N118" s="185"/>
      <c r="O118" s="142"/>
      <c r="P118" s="142"/>
      <c r="Q118" s="3">
        <f t="shared" si="40"/>
        <v>0</v>
      </c>
      <c r="R118" s="3">
        <f t="shared" si="41"/>
        <v>0</v>
      </c>
      <c r="S118" s="3">
        <f t="shared" si="42"/>
        <v>0</v>
      </c>
      <c r="T118" s="3">
        <f t="shared" si="43"/>
        <v>0</v>
      </c>
      <c r="U118" s="139">
        <f t="shared" si="44"/>
        <v>0</v>
      </c>
      <c r="V118" s="139">
        <f t="shared" si="45"/>
        <v>0</v>
      </c>
      <c r="W118" s="139" t="str">
        <f t="shared" si="46"/>
        <v/>
      </c>
      <c r="X118" s="139" t="str">
        <f t="shared" si="47"/>
        <v/>
      </c>
      <c r="Y118" s="139" t="str">
        <f t="shared" si="48"/>
        <v/>
      </c>
      <c r="Z118" s="139" t="str">
        <f t="shared" si="49"/>
        <v/>
      </c>
      <c r="AA118" s="139" t="str">
        <f t="shared" si="50"/>
        <v/>
      </c>
      <c r="AB118" s="139" t="str">
        <f t="shared" si="51"/>
        <v/>
      </c>
      <c r="AC118" s="139" t="str">
        <f t="shared" si="52"/>
        <v/>
      </c>
      <c r="AD118" s="139" t="str">
        <f t="shared" si="53"/>
        <v/>
      </c>
      <c r="AE118" s="139" t="str">
        <f t="shared" si="54"/>
        <v/>
      </c>
      <c r="AF118" s="139" t="str">
        <f t="shared" si="55"/>
        <v/>
      </c>
      <c r="AG118" s="139" t="str">
        <f t="shared" si="56"/>
        <v/>
      </c>
      <c r="AH118" s="139" t="str">
        <f t="shared" si="57"/>
        <v/>
      </c>
      <c r="AJ118" s="163">
        <f t="shared" si="58"/>
        <v>96</v>
      </c>
    </row>
    <row r="119" spans="1:36" ht="20.25" customHeight="1" x14ac:dyDescent="0.15">
      <c r="A119" s="11">
        <v>97</v>
      </c>
      <c r="B119" s="22" t="str">
        <f>IF(基本データ入力!L100="","",基本データ入力!L100)</f>
        <v/>
      </c>
      <c r="C119" s="5" t="str">
        <f>IF('処理用（さわらないようにお願いします）'!$I99="","",'処理用（さわらないようにお願いします）'!$I99)</f>
        <v/>
      </c>
      <c r="D119" s="92" t="str">
        <f>IF(基本データ入力!M100="","",基本データ入力!M100)</f>
        <v/>
      </c>
      <c r="E119" s="13"/>
      <c r="F119" s="12"/>
      <c r="G119" s="192"/>
      <c r="H119" s="193"/>
      <c r="I119" s="185"/>
      <c r="J119" s="14"/>
      <c r="K119" s="12"/>
      <c r="L119" s="192"/>
      <c r="M119" s="199"/>
      <c r="N119" s="185"/>
      <c r="O119" s="142"/>
      <c r="P119" s="142"/>
      <c r="Q119" s="3">
        <f t="shared" ref="Q119:Q150" si="59">IF($B119=1,COUNT($E119:$H119),0)-R119</f>
        <v>0</v>
      </c>
      <c r="R119" s="3">
        <f t="shared" ref="R119:R150" si="60">IF($B119=1,COUNTIF($E119:$H119,901),0)</f>
        <v>0</v>
      </c>
      <c r="S119" s="3">
        <f t="shared" ref="S119:S150" si="61">IF($B119=2,COUNT($E119:$H119),0)-T119</f>
        <v>0</v>
      </c>
      <c r="T119" s="3">
        <f t="shared" ref="T119:T150" si="62">IF($B119=2,COUNTIF($E119:$H119,901),0)</f>
        <v>0</v>
      </c>
      <c r="U119" s="139">
        <f t="shared" ref="U119:U150" si="63">IF($B119=1,IF($I119="",0,IF(VALUE(RIGHTB($I119,1))=1,1,0)),0)</f>
        <v>0</v>
      </c>
      <c r="V119" s="139">
        <f t="shared" ref="V119:V150" si="64">IF($B119=2,IF($I119="",0,IF(VALUE(RIGHTB($I119,1))=1,1,0)),0)</f>
        <v>0</v>
      </c>
      <c r="W119" s="139" t="str">
        <f t="shared" ref="W119:W150" si="65">IF(E119="","",VLOOKUP(E119+1000*$B119,IF($B119=1,$AS$5:$AS$24,$AT$5:$AT$24),1,0))</f>
        <v/>
      </c>
      <c r="X119" s="139" t="str">
        <f t="shared" ref="X119:X150" si="66">IF(F119="","",VLOOKUP(F119+1000*$B119,IF($B119=1,$AS$5:$AS$24,$AT$5:$AT$24),1,0))</f>
        <v/>
      </c>
      <c r="Y119" s="139" t="str">
        <f t="shared" ref="Y119:Y150" si="67">IF(G119="","",VLOOKUP(G119+1000*$B119,IF($B119=1,$AS$5:$AS$24,$AT$5:$AT$24),1,0))</f>
        <v/>
      </c>
      <c r="Z119" s="139" t="str">
        <f t="shared" ref="Z119:Z150" si="68">IF(H119="","",VLOOKUP(H119+1000*$B119,IF($B119=1,$AS$5:$AS$24,$AT$5:$AT$24),1,0))</f>
        <v/>
      </c>
      <c r="AA119" s="139" t="str">
        <f t="shared" ref="AA119:AA150" si="69">IF(J119="","",VLOOKUP(E119,$AP$4:$AR$30,2,0))</f>
        <v/>
      </c>
      <c r="AB119" s="139" t="str">
        <f t="shared" ref="AB119:AB150" si="70">IF(J119="","",VLOOKUP(E119,$AP$4:$AR$30,3,0))</f>
        <v/>
      </c>
      <c r="AC119" s="139" t="str">
        <f t="shared" ref="AC119:AC150" si="71">IF(K119="","",VLOOKUP(F119,$AP$4:$AR$30,2,0))</f>
        <v/>
      </c>
      <c r="AD119" s="139" t="str">
        <f t="shared" ref="AD119:AD150" si="72">IF(K119="","",VLOOKUP(F119,$AP$4:$AR$30,3,0))</f>
        <v/>
      </c>
      <c r="AE119" s="139" t="str">
        <f t="shared" ref="AE119:AE150" si="73">IF(L119="","",VLOOKUP(G119,$AP$4:$AR$30,2,0))</f>
        <v/>
      </c>
      <c r="AF119" s="139" t="str">
        <f t="shared" ref="AF119:AF150" si="74">IF(L119="","",VLOOKUP(G119,$AP$4:$AR$30,3,0))</f>
        <v/>
      </c>
      <c r="AG119" s="139" t="str">
        <f t="shared" ref="AG119:AG150" si="75">IF(M119="","",VLOOKUP(H119,$AP$4:$AR$30,2,0))</f>
        <v/>
      </c>
      <c r="AH119" s="139" t="str">
        <f t="shared" ref="AH119:AH150" si="76">IF(M119="","",VLOOKUP(H119,$AP$4:$AR$30,3,0))</f>
        <v/>
      </c>
      <c r="AJ119" s="163">
        <f t="shared" ref="AJ119:AJ150" si="77">IF(ISERROR(SUM(W119:Z119))=TRUE,"×",A119)</f>
        <v>97</v>
      </c>
    </row>
    <row r="120" spans="1:36" ht="20.25" customHeight="1" x14ac:dyDescent="0.15">
      <c r="A120" s="11">
        <v>98</v>
      </c>
      <c r="B120" s="22" t="str">
        <f>IF(基本データ入力!L101="","",基本データ入力!L101)</f>
        <v/>
      </c>
      <c r="C120" s="5" t="str">
        <f>IF('処理用（さわらないようにお願いします）'!$I100="","",'処理用（さわらないようにお願いします）'!$I100)</f>
        <v/>
      </c>
      <c r="D120" s="92" t="str">
        <f>IF(基本データ入力!M101="","",基本データ入力!M101)</f>
        <v/>
      </c>
      <c r="E120" s="13"/>
      <c r="F120" s="12"/>
      <c r="G120" s="192"/>
      <c r="H120" s="193"/>
      <c r="I120" s="185"/>
      <c r="J120" s="14"/>
      <c r="K120" s="12"/>
      <c r="L120" s="192"/>
      <c r="M120" s="199"/>
      <c r="N120" s="185"/>
      <c r="O120" s="142"/>
      <c r="P120" s="142"/>
      <c r="Q120" s="3">
        <f t="shared" si="59"/>
        <v>0</v>
      </c>
      <c r="R120" s="3">
        <f t="shared" si="60"/>
        <v>0</v>
      </c>
      <c r="S120" s="3">
        <f t="shared" si="61"/>
        <v>0</v>
      </c>
      <c r="T120" s="3">
        <f t="shared" si="62"/>
        <v>0</v>
      </c>
      <c r="U120" s="139">
        <f t="shared" si="63"/>
        <v>0</v>
      </c>
      <c r="V120" s="139">
        <f t="shared" si="64"/>
        <v>0</v>
      </c>
      <c r="W120" s="139" t="str">
        <f t="shared" si="65"/>
        <v/>
      </c>
      <c r="X120" s="139" t="str">
        <f t="shared" si="66"/>
        <v/>
      </c>
      <c r="Y120" s="139" t="str">
        <f t="shared" si="67"/>
        <v/>
      </c>
      <c r="Z120" s="139" t="str">
        <f t="shared" si="68"/>
        <v/>
      </c>
      <c r="AA120" s="139" t="str">
        <f t="shared" si="69"/>
        <v/>
      </c>
      <c r="AB120" s="139" t="str">
        <f t="shared" si="70"/>
        <v/>
      </c>
      <c r="AC120" s="139" t="str">
        <f t="shared" si="71"/>
        <v/>
      </c>
      <c r="AD120" s="139" t="str">
        <f t="shared" si="72"/>
        <v/>
      </c>
      <c r="AE120" s="139" t="str">
        <f t="shared" si="73"/>
        <v/>
      </c>
      <c r="AF120" s="139" t="str">
        <f t="shared" si="74"/>
        <v/>
      </c>
      <c r="AG120" s="139" t="str">
        <f t="shared" si="75"/>
        <v/>
      </c>
      <c r="AH120" s="139" t="str">
        <f t="shared" si="76"/>
        <v/>
      </c>
      <c r="AJ120" s="163">
        <f t="shared" si="77"/>
        <v>98</v>
      </c>
    </row>
    <row r="121" spans="1:36" ht="20.25" customHeight="1" x14ac:dyDescent="0.15">
      <c r="A121" s="11">
        <v>99</v>
      </c>
      <c r="B121" s="22" t="str">
        <f>IF(基本データ入力!L102="","",基本データ入力!L102)</f>
        <v/>
      </c>
      <c r="C121" s="5" t="str">
        <f>IF('処理用（さわらないようにお願いします）'!$I101="","",'処理用（さわらないようにお願いします）'!$I101)</f>
        <v/>
      </c>
      <c r="D121" s="92" t="str">
        <f>IF(基本データ入力!M102="","",基本データ入力!M102)</f>
        <v/>
      </c>
      <c r="E121" s="13"/>
      <c r="F121" s="12"/>
      <c r="G121" s="192"/>
      <c r="H121" s="193"/>
      <c r="I121" s="185"/>
      <c r="J121" s="14"/>
      <c r="K121" s="12"/>
      <c r="L121" s="192"/>
      <c r="M121" s="199"/>
      <c r="N121" s="185"/>
      <c r="O121" s="142"/>
      <c r="P121" s="142"/>
      <c r="Q121" s="3">
        <f t="shared" si="59"/>
        <v>0</v>
      </c>
      <c r="R121" s="3">
        <f t="shared" si="60"/>
        <v>0</v>
      </c>
      <c r="S121" s="3">
        <f t="shared" si="61"/>
        <v>0</v>
      </c>
      <c r="T121" s="3">
        <f t="shared" si="62"/>
        <v>0</v>
      </c>
      <c r="U121" s="139">
        <f t="shared" si="63"/>
        <v>0</v>
      </c>
      <c r="V121" s="139">
        <f t="shared" si="64"/>
        <v>0</v>
      </c>
      <c r="W121" s="139" t="str">
        <f t="shared" si="65"/>
        <v/>
      </c>
      <c r="X121" s="139" t="str">
        <f t="shared" si="66"/>
        <v/>
      </c>
      <c r="Y121" s="139" t="str">
        <f t="shared" si="67"/>
        <v/>
      </c>
      <c r="Z121" s="139" t="str">
        <f t="shared" si="68"/>
        <v/>
      </c>
      <c r="AA121" s="139" t="str">
        <f t="shared" si="69"/>
        <v/>
      </c>
      <c r="AB121" s="139" t="str">
        <f t="shared" si="70"/>
        <v/>
      </c>
      <c r="AC121" s="139" t="str">
        <f t="shared" si="71"/>
        <v/>
      </c>
      <c r="AD121" s="139" t="str">
        <f t="shared" si="72"/>
        <v/>
      </c>
      <c r="AE121" s="139" t="str">
        <f t="shared" si="73"/>
        <v/>
      </c>
      <c r="AF121" s="139" t="str">
        <f t="shared" si="74"/>
        <v/>
      </c>
      <c r="AG121" s="139" t="str">
        <f t="shared" si="75"/>
        <v/>
      </c>
      <c r="AH121" s="139" t="str">
        <f t="shared" si="76"/>
        <v/>
      </c>
      <c r="AJ121" s="163">
        <f t="shared" si="77"/>
        <v>99</v>
      </c>
    </row>
    <row r="122" spans="1:36" ht="20.25" customHeight="1" x14ac:dyDescent="0.15">
      <c r="A122" s="11">
        <v>100</v>
      </c>
      <c r="B122" s="22" t="str">
        <f>IF(基本データ入力!L103="","",基本データ入力!L103)</f>
        <v/>
      </c>
      <c r="C122" s="5" t="str">
        <f>IF('処理用（さわらないようにお願いします）'!$I102="","",'処理用（さわらないようにお願いします）'!$I102)</f>
        <v/>
      </c>
      <c r="D122" s="92" t="str">
        <f>IF(基本データ入力!M103="","",基本データ入力!M103)</f>
        <v/>
      </c>
      <c r="E122" s="13"/>
      <c r="F122" s="12"/>
      <c r="G122" s="192"/>
      <c r="H122" s="193"/>
      <c r="I122" s="185"/>
      <c r="J122" s="14"/>
      <c r="K122" s="12"/>
      <c r="L122" s="192"/>
      <c r="M122" s="199"/>
      <c r="N122" s="185"/>
      <c r="O122" s="142"/>
      <c r="P122" s="142"/>
      <c r="Q122" s="3">
        <f t="shared" si="59"/>
        <v>0</v>
      </c>
      <c r="R122" s="3">
        <f t="shared" si="60"/>
        <v>0</v>
      </c>
      <c r="S122" s="3">
        <f t="shared" si="61"/>
        <v>0</v>
      </c>
      <c r="T122" s="3">
        <f t="shared" si="62"/>
        <v>0</v>
      </c>
      <c r="U122" s="139">
        <f t="shared" si="63"/>
        <v>0</v>
      </c>
      <c r="V122" s="139">
        <f t="shared" si="64"/>
        <v>0</v>
      </c>
      <c r="W122" s="139" t="str">
        <f t="shared" si="65"/>
        <v/>
      </c>
      <c r="X122" s="139" t="str">
        <f t="shared" si="66"/>
        <v/>
      </c>
      <c r="Y122" s="139" t="str">
        <f t="shared" si="67"/>
        <v/>
      </c>
      <c r="Z122" s="139" t="str">
        <f t="shared" si="68"/>
        <v/>
      </c>
      <c r="AA122" s="139" t="str">
        <f t="shared" si="69"/>
        <v/>
      </c>
      <c r="AB122" s="139" t="str">
        <f t="shared" si="70"/>
        <v/>
      </c>
      <c r="AC122" s="139" t="str">
        <f t="shared" si="71"/>
        <v/>
      </c>
      <c r="AD122" s="139" t="str">
        <f t="shared" si="72"/>
        <v/>
      </c>
      <c r="AE122" s="139" t="str">
        <f t="shared" si="73"/>
        <v/>
      </c>
      <c r="AF122" s="139" t="str">
        <f t="shared" si="74"/>
        <v/>
      </c>
      <c r="AG122" s="139" t="str">
        <f t="shared" si="75"/>
        <v/>
      </c>
      <c r="AH122" s="139" t="str">
        <f t="shared" si="76"/>
        <v/>
      </c>
      <c r="AJ122" s="163">
        <f t="shared" si="77"/>
        <v>100</v>
      </c>
    </row>
    <row r="123" spans="1:36" ht="20.25" customHeight="1" x14ac:dyDescent="0.15">
      <c r="A123" s="11">
        <v>101</v>
      </c>
      <c r="B123" s="22" t="str">
        <f>IF(基本データ入力!L104="","",基本データ入力!L104)</f>
        <v/>
      </c>
      <c r="C123" s="5" t="str">
        <f>IF('処理用（さわらないようにお願いします）'!$I103="","",'処理用（さわらないようにお願いします）'!$I103)</f>
        <v/>
      </c>
      <c r="D123" s="92" t="str">
        <f>IF(基本データ入力!M104="","",基本データ入力!M104)</f>
        <v/>
      </c>
      <c r="E123" s="13"/>
      <c r="F123" s="12"/>
      <c r="G123" s="192"/>
      <c r="H123" s="193"/>
      <c r="I123" s="185"/>
      <c r="J123" s="14"/>
      <c r="K123" s="12"/>
      <c r="L123" s="192"/>
      <c r="M123" s="199"/>
      <c r="N123" s="185"/>
      <c r="O123" s="142"/>
      <c r="P123" s="142"/>
      <c r="Q123" s="3">
        <f t="shared" si="59"/>
        <v>0</v>
      </c>
      <c r="R123" s="3">
        <f t="shared" si="60"/>
        <v>0</v>
      </c>
      <c r="S123" s="3">
        <f t="shared" si="61"/>
        <v>0</v>
      </c>
      <c r="T123" s="3">
        <f t="shared" si="62"/>
        <v>0</v>
      </c>
      <c r="U123" s="139">
        <f t="shared" si="63"/>
        <v>0</v>
      </c>
      <c r="V123" s="139">
        <f t="shared" si="64"/>
        <v>0</v>
      </c>
      <c r="W123" s="139" t="str">
        <f t="shared" si="65"/>
        <v/>
      </c>
      <c r="X123" s="139" t="str">
        <f t="shared" si="66"/>
        <v/>
      </c>
      <c r="Y123" s="139" t="str">
        <f t="shared" si="67"/>
        <v/>
      </c>
      <c r="Z123" s="139" t="str">
        <f t="shared" si="68"/>
        <v/>
      </c>
      <c r="AA123" s="139" t="str">
        <f t="shared" si="69"/>
        <v/>
      </c>
      <c r="AB123" s="139" t="str">
        <f t="shared" si="70"/>
        <v/>
      </c>
      <c r="AC123" s="139" t="str">
        <f t="shared" si="71"/>
        <v/>
      </c>
      <c r="AD123" s="139" t="str">
        <f t="shared" si="72"/>
        <v/>
      </c>
      <c r="AE123" s="139" t="str">
        <f t="shared" si="73"/>
        <v/>
      </c>
      <c r="AF123" s="139" t="str">
        <f t="shared" si="74"/>
        <v/>
      </c>
      <c r="AG123" s="139" t="str">
        <f t="shared" si="75"/>
        <v/>
      </c>
      <c r="AH123" s="139" t="str">
        <f t="shared" si="76"/>
        <v/>
      </c>
      <c r="AJ123" s="163">
        <f t="shared" si="77"/>
        <v>101</v>
      </c>
    </row>
    <row r="124" spans="1:36" ht="20.25" customHeight="1" x14ac:dyDescent="0.15">
      <c r="A124" s="11">
        <v>102</v>
      </c>
      <c r="B124" s="22" t="str">
        <f>IF(基本データ入力!L105="","",基本データ入力!L105)</f>
        <v/>
      </c>
      <c r="C124" s="5" t="str">
        <f>IF('処理用（さわらないようにお願いします）'!$I104="","",'処理用（さわらないようにお願いします）'!$I104)</f>
        <v/>
      </c>
      <c r="D124" s="92" t="str">
        <f>IF(基本データ入力!M105="","",基本データ入力!M105)</f>
        <v/>
      </c>
      <c r="E124" s="13"/>
      <c r="F124" s="12"/>
      <c r="G124" s="192"/>
      <c r="H124" s="193"/>
      <c r="I124" s="185"/>
      <c r="J124" s="14"/>
      <c r="K124" s="12"/>
      <c r="L124" s="192"/>
      <c r="M124" s="199"/>
      <c r="N124" s="185"/>
      <c r="O124" s="142"/>
      <c r="P124" s="142"/>
      <c r="Q124" s="3">
        <f t="shared" si="59"/>
        <v>0</v>
      </c>
      <c r="R124" s="3">
        <f t="shared" si="60"/>
        <v>0</v>
      </c>
      <c r="S124" s="3">
        <f t="shared" si="61"/>
        <v>0</v>
      </c>
      <c r="T124" s="3">
        <f t="shared" si="62"/>
        <v>0</v>
      </c>
      <c r="U124" s="139">
        <f t="shared" si="63"/>
        <v>0</v>
      </c>
      <c r="V124" s="139">
        <f t="shared" si="64"/>
        <v>0</v>
      </c>
      <c r="W124" s="139" t="str">
        <f t="shared" si="65"/>
        <v/>
      </c>
      <c r="X124" s="139" t="str">
        <f t="shared" si="66"/>
        <v/>
      </c>
      <c r="Y124" s="139" t="str">
        <f t="shared" si="67"/>
        <v/>
      </c>
      <c r="Z124" s="139" t="str">
        <f t="shared" si="68"/>
        <v/>
      </c>
      <c r="AA124" s="139" t="str">
        <f t="shared" si="69"/>
        <v/>
      </c>
      <c r="AB124" s="139" t="str">
        <f t="shared" si="70"/>
        <v/>
      </c>
      <c r="AC124" s="139" t="str">
        <f t="shared" si="71"/>
        <v/>
      </c>
      <c r="AD124" s="139" t="str">
        <f t="shared" si="72"/>
        <v/>
      </c>
      <c r="AE124" s="139" t="str">
        <f t="shared" si="73"/>
        <v/>
      </c>
      <c r="AF124" s="139" t="str">
        <f t="shared" si="74"/>
        <v/>
      </c>
      <c r="AG124" s="139" t="str">
        <f t="shared" si="75"/>
        <v/>
      </c>
      <c r="AH124" s="139" t="str">
        <f t="shared" si="76"/>
        <v/>
      </c>
      <c r="AJ124" s="163">
        <f t="shared" si="77"/>
        <v>102</v>
      </c>
    </row>
    <row r="125" spans="1:36" ht="20.25" customHeight="1" x14ac:dyDescent="0.15">
      <c r="A125" s="11">
        <v>103</v>
      </c>
      <c r="B125" s="22" t="str">
        <f>IF(基本データ入力!L106="","",基本データ入力!L106)</f>
        <v/>
      </c>
      <c r="C125" s="5" t="str">
        <f>IF('処理用（さわらないようにお願いします）'!$I105="","",'処理用（さわらないようにお願いします）'!$I105)</f>
        <v/>
      </c>
      <c r="D125" s="92" t="str">
        <f>IF(基本データ入力!M106="","",基本データ入力!M106)</f>
        <v/>
      </c>
      <c r="E125" s="13"/>
      <c r="F125" s="12"/>
      <c r="G125" s="192"/>
      <c r="H125" s="193"/>
      <c r="I125" s="185"/>
      <c r="J125" s="14"/>
      <c r="K125" s="12"/>
      <c r="L125" s="192"/>
      <c r="M125" s="199"/>
      <c r="N125" s="185"/>
      <c r="O125" s="142"/>
      <c r="P125" s="142"/>
      <c r="Q125" s="3">
        <f t="shared" si="59"/>
        <v>0</v>
      </c>
      <c r="R125" s="3">
        <f t="shared" si="60"/>
        <v>0</v>
      </c>
      <c r="S125" s="3">
        <f t="shared" si="61"/>
        <v>0</v>
      </c>
      <c r="T125" s="3">
        <f t="shared" si="62"/>
        <v>0</v>
      </c>
      <c r="U125" s="139">
        <f t="shared" si="63"/>
        <v>0</v>
      </c>
      <c r="V125" s="139">
        <f t="shared" si="64"/>
        <v>0</v>
      </c>
      <c r="W125" s="139" t="str">
        <f t="shared" si="65"/>
        <v/>
      </c>
      <c r="X125" s="139" t="str">
        <f t="shared" si="66"/>
        <v/>
      </c>
      <c r="Y125" s="139" t="str">
        <f t="shared" si="67"/>
        <v/>
      </c>
      <c r="Z125" s="139" t="str">
        <f t="shared" si="68"/>
        <v/>
      </c>
      <c r="AA125" s="139" t="str">
        <f t="shared" si="69"/>
        <v/>
      </c>
      <c r="AB125" s="139" t="str">
        <f t="shared" si="70"/>
        <v/>
      </c>
      <c r="AC125" s="139" t="str">
        <f t="shared" si="71"/>
        <v/>
      </c>
      <c r="AD125" s="139" t="str">
        <f t="shared" si="72"/>
        <v/>
      </c>
      <c r="AE125" s="139" t="str">
        <f t="shared" si="73"/>
        <v/>
      </c>
      <c r="AF125" s="139" t="str">
        <f t="shared" si="74"/>
        <v/>
      </c>
      <c r="AG125" s="139" t="str">
        <f t="shared" si="75"/>
        <v/>
      </c>
      <c r="AH125" s="139" t="str">
        <f t="shared" si="76"/>
        <v/>
      </c>
      <c r="AJ125" s="163">
        <f t="shared" si="77"/>
        <v>103</v>
      </c>
    </row>
    <row r="126" spans="1:36" ht="20.25" customHeight="1" x14ac:dyDescent="0.15">
      <c r="A126" s="11">
        <v>104</v>
      </c>
      <c r="B126" s="22" t="str">
        <f>IF(基本データ入力!L107="","",基本データ入力!L107)</f>
        <v/>
      </c>
      <c r="C126" s="5" t="str">
        <f>IF('処理用（さわらないようにお願いします）'!$I106="","",'処理用（さわらないようにお願いします）'!$I106)</f>
        <v/>
      </c>
      <c r="D126" s="92" t="str">
        <f>IF(基本データ入力!M107="","",基本データ入力!M107)</f>
        <v/>
      </c>
      <c r="E126" s="13"/>
      <c r="F126" s="12"/>
      <c r="G126" s="192"/>
      <c r="H126" s="193"/>
      <c r="I126" s="185"/>
      <c r="J126" s="14"/>
      <c r="K126" s="12"/>
      <c r="L126" s="192"/>
      <c r="M126" s="199"/>
      <c r="N126" s="185"/>
      <c r="O126" s="142"/>
      <c r="P126" s="142"/>
      <c r="Q126" s="3">
        <f t="shared" si="59"/>
        <v>0</v>
      </c>
      <c r="R126" s="3">
        <f t="shared" si="60"/>
        <v>0</v>
      </c>
      <c r="S126" s="3">
        <f t="shared" si="61"/>
        <v>0</v>
      </c>
      <c r="T126" s="3">
        <f t="shared" si="62"/>
        <v>0</v>
      </c>
      <c r="U126" s="139">
        <f t="shared" si="63"/>
        <v>0</v>
      </c>
      <c r="V126" s="139">
        <f t="shared" si="64"/>
        <v>0</v>
      </c>
      <c r="W126" s="139" t="str">
        <f t="shared" si="65"/>
        <v/>
      </c>
      <c r="X126" s="139" t="str">
        <f t="shared" si="66"/>
        <v/>
      </c>
      <c r="Y126" s="139" t="str">
        <f t="shared" si="67"/>
        <v/>
      </c>
      <c r="Z126" s="139" t="str">
        <f t="shared" si="68"/>
        <v/>
      </c>
      <c r="AA126" s="139" t="str">
        <f t="shared" si="69"/>
        <v/>
      </c>
      <c r="AB126" s="139" t="str">
        <f t="shared" si="70"/>
        <v/>
      </c>
      <c r="AC126" s="139" t="str">
        <f t="shared" si="71"/>
        <v/>
      </c>
      <c r="AD126" s="139" t="str">
        <f t="shared" si="72"/>
        <v/>
      </c>
      <c r="AE126" s="139" t="str">
        <f t="shared" si="73"/>
        <v/>
      </c>
      <c r="AF126" s="139" t="str">
        <f t="shared" si="74"/>
        <v/>
      </c>
      <c r="AG126" s="139" t="str">
        <f t="shared" si="75"/>
        <v/>
      </c>
      <c r="AH126" s="139" t="str">
        <f t="shared" si="76"/>
        <v/>
      </c>
      <c r="AJ126" s="163">
        <f t="shared" si="77"/>
        <v>104</v>
      </c>
    </row>
    <row r="127" spans="1:36" ht="20.25" customHeight="1" x14ac:dyDescent="0.15">
      <c r="A127" s="11">
        <v>105</v>
      </c>
      <c r="B127" s="22" t="str">
        <f>IF(基本データ入力!L108="","",基本データ入力!L108)</f>
        <v/>
      </c>
      <c r="C127" s="5" t="str">
        <f>IF('処理用（さわらないようにお願いします）'!$I107="","",'処理用（さわらないようにお願いします）'!$I107)</f>
        <v/>
      </c>
      <c r="D127" s="92" t="str">
        <f>IF(基本データ入力!M108="","",基本データ入力!M108)</f>
        <v/>
      </c>
      <c r="E127" s="13"/>
      <c r="F127" s="12"/>
      <c r="G127" s="192"/>
      <c r="H127" s="193"/>
      <c r="I127" s="185"/>
      <c r="J127" s="14"/>
      <c r="K127" s="12"/>
      <c r="L127" s="192"/>
      <c r="M127" s="199"/>
      <c r="N127" s="185"/>
      <c r="O127" s="142"/>
      <c r="P127" s="142"/>
      <c r="Q127" s="3">
        <f t="shared" si="59"/>
        <v>0</v>
      </c>
      <c r="R127" s="3">
        <f t="shared" si="60"/>
        <v>0</v>
      </c>
      <c r="S127" s="3">
        <f t="shared" si="61"/>
        <v>0</v>
      </c>
      <c r="T127" s="3">
        <f t="shared" si="62"/>
        <v>0</v>
      </c>
      <c r="U127" s="139">
        <f t="shared" si="63"/>
        <v>0</v>
      </c>
      <c r="V127" s="139">
        <f t="shared" si="64"/>
        <v>0</v>
      </c>
      <c r="W127" s="139" t="str">
        <f t="shared" si="65"/>
        <v/>
      </c>
      <c r="X127" s="139" t="str">
        <f t="shared" si="66"/>
        <v/>
      </c>
      <c r="Y127" s="139" t="str">
        <f t="shared" si="67"/>
        <v/>
      </c>
      <c r="Z127" s="139" t="str">
        <f t="shared" si="68"/>
        <v/>
      </c>
      <c r="AA127" s="139" t="str">
        <f t="shared" si="69"/>
        <v/>
      </c>
      <c r="AB127" s="139" t="str">
        <f t="shared" si="70"/>
        <v/>
      </c>
      <c r="AC127" s="139" t="str">
        <f t="shared" si="71"/>
        <v/>
      </c>
      <c r="AD127" s="139" t="str">
        <f t="shared" si="72"/>
        <v/>
      </c>
      <c r="AE127" s="139" t="str">
        <f t="shared" si="73"/>
        <v/>
      </c>
      <c r="AF127" s="139" t="str">
        <f t="shared" si="74"/>
        <v/>
      </c>
      <c r="AG127" s="139" t="str">
        <f t="shared" si="75"/>
        <v/>
      </c>
      <c r="AH127" s="139" t="str">
        <f t="shared" si="76"/>
        <v/>
      </c>
      <c r="AJ127" s="163">
        <f t="shared" si="77"/>
        <v>105</v>
      </c>
    </row>
    <row r="128" spans="1:36" ht="20.25" customHeight="1" x14ac:dyDescent="0.15">
      <c r="A128" s="11">
        <v>106</v>
      </c>
      <c r="B128" s="22" t="str">
        <f>IF(基本データ入力!L109="","",基本データ入力!L109)</f>
        <v/>
      </c>
      <c r="C128" s="5" t="str">
        <f>IF('処理用（さわらないようにお願いします）'!$I108="","",'処理用（さわらないようにお願いします）'!$I108)</f>
        <v/>
      </c>
      <c r="D128" s="92" t="str">
        <f>IF(基本データ入力!M109="","",基本データ入力!M109)</f>
        <v/>
      </c>
      <c r="E128" s="13"/>
      <c r="F128" s="12"/>
      <c r="G128" s="192"/>
      <c r="H128" s="193"/>
      <c r="I128" s="185"/>
      <c r="J128" s="14"/>
      <c r="K128" s="12"/>
      <c r="L128" s="192"/>
      <c r="M128" s="199"/>
      <c r="N128" s="185"/>
      <c r="O128" s="142"/>
      <c r="P128" s="142"/>
      <c r="Q128" s="3">
        <f t="shared" si="59"/>
        <v>0</v>
      </c>
      <c r="R128" s="3">
        <f t="shared" si="60"/>
        <v>0</v>
      </c>
      <c r="S128" s="3">
        <f t="shared" si="61"/>
        <v>0</v>
      </c>
      <c r="T128" s="3">
        <f t="shared" si="62"/>
        <v>0</v>
      </c>
      <c r="U128" s="139">
        <f t="shared" si="63"/>
        <v>0</v>
      </c>
      <c r="V128" s="139">
        <f t="shared" si="64"/>
        <v>0</v>
      </c>
      <c r="W128" s="139" t="str">
        <f t="shared" si="65"/>
        <v/>
      </c>
      <c r="X128" s="139" t="str">
        <f t="shared" si="66"/>
        <v/>
      </c>
      <c r="Y128" s="139" t="str">
        <f t="shared" si="67"/>
        <v/>
      </c>
      <c r="Z128" s="139" t="str">
        <f t="shared" si="68"/>
        <v/>
      </c>
      <c r="AA128" s="139" t="str">
        <f t="shared" si="69"/>
        <v/>
      </c>
      <c r="AB128" s="139" t="str">
        <f t="shared" si="70"/>
        <v/>
      </c>
      <c r="AC128" s="139" t="str">
        <f t="shared" si="71"/>
        <v/>
      </c>
      <c r="AD128" s="139" t="str">
        <f t="shared" si="72"/>
        <v/>
      </c>
      <c r="AE128" s="139" t="str">
        <f t="shared" si="73"/>
        <v/>
      </c>
      <c r="AF128" s="139" t="str">
        <f t="shared" si="74"/>
        <v/>
      </c>
      <c r="AG128" s="139" t="str">
        <f t="shared" si="75"/>
        <v/>
      </c>
      <c r="AH128" s="139" t="str">
        <f t="shared" si="76"/>
        <v/>
      </c>
      <c r="AJ128" s="163">
        <f t="shared" si="77"/>
        <v>106</v>
      </c>
    </row>
    <row r="129" spans="1:36" ht="20.25" customHeight="1" x14ac:dyDescent="0.15">
      <c r="A129" s="11">
        <v>107</v>
      </c>
      <c r="B129" s="22" t="str">
        <f>IF(基本データ入力!L110="","",基本データ入力!L110)</f>
        <v/>
      </c>
      <c r="C129" s="5" t="str">
        <f>IF('処理用（さわらないようにお願いします）'!$I109="","",'処理用（さわらないようにお願いします）'!$I109)</f>
        <v/>
      </c>
      <c r="D129" s="92" t="str">
        <f>IF(基本データ入力!M110="","",基本データ入力!M110)</f>
        <v/>
      </c>
      <c r="E129" s="13"/>
      <c r="F129" s="12"/>
      <c r="G129" s="192"/>
      <c r="H129" s="193"/>
      <c r="I129" s="185"/>
      <c r="J129" s="14"/>
      <c r="K129" s="12"/>
      <c r="L129" s="192"/>
      <c r="M129" s="199"/>
      <c r="N129" s="185"/>
      <c r="O129" s="142"/>
      <c r="P129" s="142"/>
      <c r="Q129" s="3">
        <f t="shared" si="59"/>
        <v>0</v>
      </c>
      <c r="R129" s="3">
        <f t="shared" si="60"/>
        <v>0</v>
      </c>
      <c r="S129" s="3">
        <f t="shared" si="61"/>
        <v>0</v>
      </c>
      <c r="T129" s="3">
        <f t="shared" si="62"/>
        <v>0</v>
      </c>
      <c r="U129" s="139">
        <f t="shared" si="63"/>
        <v>0</v>
      </c>
      <c r="V129" s="139">
        <f t="shared" si="64"/>
        <v>0</v>
      </c>
      <c r="W129" s="139" t="str">
        <f t="shared" si="65"/>
        <v/>
      </c>
      <c r="X129" s="139" t="str">
        <f t="shared" si="66"/>
        <v/>
      </c>
      <c r="Y129" s="139" t="str">
        <f t="shared" si="67"/>
        <v/>
      </c>
      <c r="Z129" s="139" t="str">
        <f t="shared" si="68"/>
        <v/>
      </c>
      <c r="AA129" s="139" t="str">
        <f t="shared" si="69"/>
        <v/>
      </c>
      <c r="AB129" s="139" t="str">
        <f t="shared" si="70"/>
        <v/>
      </c>
      <c r="AC129" s="139" t="str">
        <f t="shared" si="71"/>
        <v/>
      </c>
      <c r="AD129" s="139" t="str">
        <f t="shared" si="72"/>
        <v/>
      </c>
      <c r="AE129" s="139" t="str">
        <f t="shared" si="73"/>
        <v/>
      </c>
      <c r="AF129" s="139" t="str">
        <f t="shared" si="74"/>
        <v/>
      </c>
      <c r="AG129" s="139" t="str">
        <f t="shared" si="75"/>
        <v/>
      </c>
      <c r="AH129" s="139" t="str">
        <f t="shared" si="76"/>
        <v/>
      </c>
      <c r="AJ129" s="163">
        <f t="shared" si="77"/>
        <v>107</v>
      </c>
    </row>
    <row r="130" spans="1:36" ht="20.25" customHeight="1" x14ac:dyDescent="0.15">
      <c r="A130" s="11">
        <v>108</v>
      </c>
      <c r="B130" s="22" t="str">
        <f>IF(基本データ入力!L111="","",基本データ入力!L111)</f>
        <v/>
      </c>
      <c r="C130" s="5" t="str">
        <f>IF('処理用（さわらないようにお願いします）'!$I110="","",'処理用（さわらないようにお願いします）'!$I110)</f>
        <v/>
      </c>
      <c r="D130" s="92" t="str">
        <f>IF(基本データ入力!M111="","",基本データ入力!M111)</f>
        <v/>
      </c>
      <c r="E130" s="13"/>
      <c r="F130" s="12"/>
      <c r="G130" s="192"/>
      <c r="H130" s="193"/>
      <c r="I130" s="185"/>
      <c r="J130" s="14"/>
      <c r="K130" s="12"/>
      <c r="L130" s="192"/>
      <c r="M130" s="199"/>
      <c r="N130" s="185"/>
      <c r="O130" s="142"/>
      <c r="P130" s="142"/>
      <c r="Q130" s="3">
        <f t="shared" si="59"/>
        <v>0</v>
      </c>
      <c r="R130" s="3">
        <f t="shared" si="60"/>
        <v>0</v>
      </c>
      <c r="S130" s="3">
        <f t="shared" si="61"/>
        <v>0</v>
      </c>
      <c r="T130" s="3">
        <f t="shared" si="62"/>
        <v>0</v>
      </c>
      <c r="U130" s="139">
        <f t="shared" si="63"/>
        <v>0</v>
      </c>
      <c r="V130" s="139">
        <f t="shared" si="64"/>
        <v>0</v>
      </c>
      <c r="W130" s="139" t="str">
        <f t="shared" si="65"/>
        <v/>
      </c>
      <c r="X130" s="139" t="str">
        <f t="shared" si="66"/>
        <v/>
      </c>
      <c r="Y130" s="139" t="str">
        <f t="shared" si="67"/>
        <v/>
      </c>
      <c r="Z130" s="139" t="str">
        <f t="shared" si="68"/>
        <v/>
      </c>
      <c r="AA130" s="139" t="str">
        <f t="shared" si="69"/>
        <v/>
      </c>
      <c r="AB130" s="139" t="str">
        <f t="shared" si="70"/>
        <v/>
      </c>
      <c r="AC130" s="139" t="str">
        <f t="shared" si="71"/>
        <v/>
      </c>
      <c r="AD130" s="139" t="str">
        <f t="shared" si="72"/>
        <v/>
      </c>
      <c r="AE130" s="139" t="str">
        <f t="shared" si="73"/>
        <v/>
      </c>
      <c r="AF130" s="139" t="str">
        <f t="shared" si="74"/>
        <v/>
      </c>
      <c r="AG130" s="139" t="str">
        <f t="shared" si="75"/>
        <v/>
      </c>
      <c r="AH130" s="139" t="str">
        <f t="shared" si="76"/>
        <v/>
      </c>
      <c r="AJ130" s="163">
        <f t="shared" si="77"/>
        <v>108</v>
      </c>
    </row>
    <row r="131" spans="1:36" ht="20.25" customHeight="1" x14ac:dyDescent="0.15">
      <c r="A131" s="11">
        <v>109</v>
      </c>
      <c r="B131" s="22" t="str">
        <f>IF(基本データ入力!L112="","",基本データ入力!L112)</f>
        <v/>
      </c>
      <c r="C131" s="5" t="str">
        <f>IF('処理用（さわらないようにお願いします）'!$I111="","",'処理用（さわらないようにお願いします）'!$I111)</f>
        <v/>
      </c>
      <c r="D131" s="92" t="str">
        <f>IF(基本データ入力!M112="","",基本データ入力!M112)</f>
        <v/>
      </c>
      <c r="E131" s="13"/>
      <c r="F131" s="12"/>
      <c r="G131" s="192"/>
      <c r="H131" s="193"/>
      <c r="I131" s="185"/>
      <c r="J131" s="14"/>
      <c r="K131" s="12"/>
      <c r="L131" s="192"/>
      <c r="M131" s="199"/>
      <c r="N131" s="185"/>
      <c r="O131" s="142"/>
      <c r="P131" s="142"/>
      <c r="Q131" s="3">
        <f t="shared" si="59"/>
        <v>0</v>
      </c>
      <c r="R131" s="3">
        <f t="shared" si="60"/>
        <v>0</v>
      </c>
      <c r="S131" s="3">
        <f t="shared" si="61"/>
        <v>0</v>
      </c>
      <c r="T131" s="3">
        <f t="shared" si="62"/>
        <v>0</v>
      </c>
      <c r="U131" s="139">
        <f t="shared" si="63"/>
        <v>0</v>
      </c>
      <c r="V131" s="139">
        <f t="shared" si="64"/>
        <v>0</v>
      </c>
      <c r="W131" s="139" t="str">
        <f t="shared" si="65"/>
        <v/>
      </c>
      <c r="X131" s="139" t="str">
        <f t="shared" si="66"/>
        <v/>
      </c>
      <c r="Y131" s="139" t="str">
        <f t="shared" si="67"/>
        <v/>
      </c>
      <c r="Z131" s="139" t="str">
        <f t="shared" si="68"/>
        <v/>
      </c>
      <c r="AA131" s="139" t="str">
        <f t="shared" si="69"/>
        <v/>
      </c>
      <c r="AB131" s="139" t="str">
        <f t="shared" si="70"/>
        <v/>
      </c>
      <c r="AC131" s="139" t="str">
        <f t="shared" si="71"/>
        <v/>
      </c>
      <c r="AD131" s="139" t="str">
        <f t="shared" si="72"/>
        <v/>
      </c>
      <c r="AE131" s="139" t="str">
        <f t="shared" si="73"/>
        <v/>
      </c>
      <c r="AF131" s="139" t="str">
        <f t="shared" si="74"/>
        <v/>
      </c>
      <c r="AG131" s="139" t="str">
        <f t="shared" si="75"/>
        <v/>
      </c>
      <c r="AH131" s="139" t="str">
        <f t="shared" si="76"/>
        <v/>
      </c>
      <c r="AJ131" s="163">
        <f t="shared" si="77"/>
        <v>109</v>
      </c>
    </row>
    <row r="132" spans="1:36" ht="20.25" customHeight="1" x14ac:dyDescent="0.15">
      <c r="A132" s="11">
        <v>110</v>
      </c>
      <c r="B132" s="22" t="str">
        <f>IF(基本データ入力!L113="","",基本データ入力!L113)</f>
        <v/>
      </c>
      <c r="C132" s="5" t="str">
        <f>IF('処理用（さわらないようにお願いします）'!$I112="","",'処理用（さわらないようにお願いします）'!$I112)</f>
        <v/>
      </c>
      <c r="D132" s="92" t="str">
        <f>IF(基本データ入力!M113="","",基本データ入力!M113)</f>
        <v/>
      </c>
      <c r="E132" s="13"/>
      <c r="F132" s="12"/>
      <c r="G132" s="192"/>
      <c r="H132" s="193"/>
      <c r="I132" s="185"/>
      <c r="J132" s="14"/>
      <c r="K132" s="12"/>
      <c r="L132" s="192"/>
      <c r="M132" s="199"/>
      <c r="N132" s="185"/>
      <c r="O132" s="142"/>
      <c r="P132" s="142"/>
      <c r="Q132" s="3">
        <f t="shared" si="59"/>
        <v>0</v>
      </c>
      <c r="R132" s="3">
        <f t="shared" si="60"/>
        <v>0</v>
      </c>
      <c r="S132" s="3">
        <f t="shared" si="61"/>
        <v>0</v>
      </c>
      <c r="T132" s="3">
        <f t="shared" si="62"/>
        <v>0</v>
      </c>
      <c r="U132" s="139">
        <f t="shared" si="63"/>
        <v>0</v>
      </c>
      <c r="V132" s="139">
        <f t="shared" si="64"/>
        <v>0</v>
      </c>
      <c r="W132" s="139" t="str">
        <f t="shared" si="65"/>
        <v/>
      </c>
      <c r="X132" s="139" t="str">
        <f t="shared" si="66"/>
        <v/>
      </c>
      <c r="Y132" s="139" t="str">
        <f t="shared" si="67"/>
        <v/>
      </c>
      <c r="Z132" s="139" t="str">
        <f t="shared" si="68"/>
        <v/>
      </c>
      <c r="AA132" s="139" t="str">
        <f t="shared" si="69"/>
        <v/>
      </c>
      <c r="AB132" s="139" t="str">
        <f t="shared" si="70"/>
        <v/>
      </c>
      <c r="AC132" s="139" t="str">
        <f t="shared" si="71"/>
        <v/>
      </c>
      <c r="AD132" s="139" t="str">
        <f t="shared" si="72"/>
        <v/>
      </c>
      <c r="AE132" s="139" t="str">
        <f t="shared" si="73"/>
        <v/>
      </c>
      <c r="AF132" s="139" t="str">
        <f t="shared" si="74"/>
        <v/>
      </c>
      <c r="AG132" s="139" t="str">
        <f t="shared" si="75"/>
        <v/>
      </c>
      <c r="AH132" s="139" t="str">
        <f t="shared" si="76"/>
        <v/>
      </c>
      <c r="AJ132" s="163">
        <f t="shared" si="77"/>
        <v>110</v>
      </c>
    </row>
    <row r="133" spans="1:36" ht="20.25" customHeight="1" x14ac:dyDescent="0.15">
      <c r="A133" s="11">
        <v>111</v>
      </c>
      <c r="B133" s="22" t="str">
        <f>IF(基本データ入力!L114="","",基本データ入力!L114)</f>
        <v/>
      </c>
      <c r="C133" s="5" t="str">
        <f>IF('処理用（さわらないようにお願いします）'!$I113="","",'処理用（さわらないようにお願いします）'!$I113)</f>
        <v/>
      </c>
      <c r="D133" s="92" t="str">
        <f>IF(基本データ入力!M114="","",基本データ入力!M114)</f>
        <v/>
      </c>
      <c r="E133" s="13"/>
      <c r="F133" s="12"/>
      <c r="G133" s="192"/>
      <c r="H133" s="193"/>
      <c r="I133" s="185"/>
      <c r="J133" s="14"/>
      <c r="K133" s="12"/>
      <c r="L133" s="192"/>
      <c r="M133" s="199"/>
      <c r="N133" s="185"/>
      <c r="O133" s="142"/>
      <c r="P133" s="142"/>
      <c r="Q133" s="3">
        <f t="shared" si="59"/>
        <v>0</v>
      </c>
      <c r="R133" s="3">
        <f t="shared" si="60"/>
        <v>0</v>
      </c>
      <c r="S133" s="3">
        <f t="shared" si="61"/>
        <v>0</v>
      </c>
      <c r="T133" s="3">
        <f t="shared" si="62"/>
        <v>0</v>
      </c>
      <c r="U133" s="139">
        <f t="shared" si="63"/>
        <v>0</v>
      </c>
      <c r="V133" s="139">
        <f t="shared" si="64"/>
        <v>0</v>
      </c>
      <c r="W133" s="139" t="str">
        <f t="shared" si="65"/>
        <v/>
      </c>
      <c r="X133" s="139" t="str">
        <f t="shared" si="66"/>
        <v/>
      </c>
      <c r="Y133" s="139" t="str">
        <f t="shared" si="67"/>
        <v/>
      </c>
      <c r="Z133" s="139" t="str">
        <f t="shared" si="68"/>
        <v/>
      </c>
      <c r="AA133" s="139" t="str">
        <f t="shared" si="69"/>
        <v/>
      </c>
      <c r="AB133" s="139" t="str">
        <f t="shared" si="70"/>
        <v/>
      </c>
      <c r="AC133" s="139" t="str">
        <f t="shared" si="71"/>
        <v/>
      </c>
      <c r="AD133" s="139" t="str">
        <f t="shared" si="72"/>
        <v/>
      </c>
      <c r="AE133" s="139" t="str">
        <f t="shared" si="73"/>
        <v/>
      </c>
      <c r="AF133" s="139" t="str">
        <f t="shared" si="74"/>
        <v/>
      </c>
      <c r="AG133" s="139" t="str">
        <f t="shared" si="75"/>
        <v/>
      </c>
      <c r="AH133" s="139" t="str">
        <f t="shared" si="76"/>
        <v/>
      </c>
      <c r="AJ133" s="163">
        <f t="shared" si="77"/>
        <v>111</v>
      </c>
    </row>
    <row r="134" spans="1:36" ht="20.25" customHeight="1" x14ac:dyDescent="0.15">
      <c r="A134" s="11">
        <v>112</v>
      </c>
      <c r="B134" s="22" t="str">
        <f>IF(基本データ入力!L115="","",基本データ入力!L115)</f>
        <v/>
      </c>
      <c r="C134" s="5" t="str">
        <f>IF('処理用（さわらないようにお願いします）'!$I114="","",'処理用（さわらないようにお願いします）'!$I114)</f>
        <v/>
      </c>
      <c r="D134" s="92" t="str">
        <f>IF(基本データ入力!M115="","",基本データ入力!M115)</f>
        <v/>
      </c>
      <c r="E134" s="13"/>
      <c r="F134" s="12"/>
      <c r="G134" s="192"/>
      <c r="H134" s="193"/>
      <c r="I134" s="185"/>
      <c r="J134" s="14"/>
      <c r="K134" s="12"/>
      <c r="L134" s="192"/>
      <c r="M134" s="199"/>
      <c r="N134" s="185"/>
      <c r="O134" s="142"/>
      <c r="P134" s="142"/>
      <c r="Q134" s="3">
        <f t="shared" si="59"/>
        <v>0</v>
      </c>
      <c r="R134" s="3">
        <f t="shared" si="60"/>
        <v>0</v>
      </c>
      <c r="S134" s="3">
        <f t="shared" si="61"/>
        <v>0</v>
      </c>
      <c r="T134" s="3">
        <f t="shared" si="62"/>
        <v>0</v>
      </c>
      <c r="U134" s="139">
        <f t="shared" si="63"/>
        <v>0</v>
      </c>
      <c r="V134" s="139">
        <f t="shared" si="64"/>
        <v>0</v>
      </c>
      <c r="W134" s="139" t="str">
        <f t="shared" si="65"/>
        <v/>
      </c>
      <c r="X134" s="139" t="str">
        <f t="shared" si="66"/>
        <v/>
      </c>
      <c r="Y134" s="139" t="str">
        <f t="shared" si="67"/>
        <v/>
      </c>
      <c r="Z134" s="139" t="str">
        <f t="shared" si="68"/>
        <v/>
      </c>
      <c r="AA134" s="139" t="str">
        <f t="shared" si="69"/>
        <v/>
      </c>
      <c r="AB134" s="139" t="str">
        <f t="shared" si="70"/>
        <v/>
      </c>
      <c r="AC134" s="139" t="str">
        <f t="shared" si="71"/>
        <v/>
      </c>
      <c r="AD134" s="139" t="str">
        <f t="shared" si="72"/>
        <v/>
      </c>
      <c r="AE134" s="139" t="str">
        <f t="shared" si="73"/>
        <v/>
      </c>
      <c r="AF134" s="139" t="str">
        <f t="shared" si="74"/>
        <v/>
      </c>
      <c r="AG134" s="139" t="str">
        <f t="shared" si="75"/>
        <v/>
      </c>
      <c r="AH134" s="139" t="str">
        <f t="shared" si="76"/>
        <v/>
      </c>
      <c r="AJ134" s="163">
        <f t="shared" si="77"/>
        <v>112</v>
      </c>
    </row>
    <row r="135" spans="1:36" ht="20.25" customHeight="1" x14ac:dyDescent="0.15">
      <c r="A135" s="11">
        <v>113</v>
      </c>
      <c r="B135" s="22" t="str">
        <f>IF(基本データ入力!L116="","",基本データ入力!L116)</f>
        <v/>
      </c>
      <c r="C135" s="5" t="str">
        <f>IF('処理用（さわらないようにお願いします）'!$I115="","",'処理用（さわらないようにお願いします）'!$I115)</f>
        <v/>
      </c>
      <c r="D135" s="92" t="str">
        <f>IF(基本データ入力!M116="","",基本データ入力!M116)</f>
        <v/>
      </c>
      <c r="E135" s="13"/>
      <c r="F135" s="12"/>
      <c r="G135" s="192"/>
      <c r="H135" s="193"/>
      <c r="I135" s="185"/>
      <c r="J135" s="14"/>
      <c r="K135" s="12"/>
      <c r="L135" s="192"/>
      <c r="M135" s="199"/>
      <c r="N135" s="185"/>
      <c r="O135" s="142"/>
      <c r="P135" s="142"/>
      <c r="Q135" s="3">
        <f t="shared" si="59"/>
        <v>0</v>
      </c>
      <c r="R135" s="3">
        <f t="shared" si="60"/>
        <v>0</v>
      </c>
      <c r="S135" s="3">
        <f t="shared" si="61"/>
        <v>0</v>
      </c>
      <c r="T135" s="3">
        <f t="shared" si="62"/>
        <v>0</v>
      </c>
      <c r="U135" s="139">
        <f t="shared" si="63"/>
        <v>0</v>
      </c>
      <c r="V135" s="139">
        <f t="shared" si="64"/>
        <v>0</v>
      </c>
      <c r="W135" s="139" t="str">
        <f t="shared" si="65"/>
        <v/>
      </c>
      <c r="X135" s="139" t="str">
        <f t="shared" si="66"/>
        <v/>
      </c>
      <c r="Y135" s="139" t="str">
        <f t="shared" si="67"/>
        <v/>
      </c>
      <c r="Z135" s="139" t="str">
        <f t="shared" si="68"/>
        <v/>
      </c>
      <c r="AA135" s="139" t="str">
        <f t="shared" si="69"/>
        <v/>
      </c>
      <c r="AB135" s="139" t="str">
        <f t="shared" si="70"/>
        <v/>
      </c>
      <c r="AC135" s="139" t="str">
        <f t="shared" si="71"/>
        <v/>
      </c>
      <c r="AD135" s="139" t="str">
        <f t="shared" si="72"/>
        <v/>
      </c>
      <c r="AE135" s="139" t="str">
        <f t="shared" si="73"/>
        <v/>
      </c>
      <c r="AF135" s="139" t="str">
        <f t="shared" si="74"/>
        <v/>
      </c>
      <c r="AG135" s="139" t="str">
        <f t="shared" si="75"/>
        <v/>
      </c>
      <c r="AH135" s="139" t="str">
        <f t="shared" si="76"/>
        <v/>
      </c>
      <c r="AJ135" s="163">
        <f t="shared" si="77"/>
        <v>113</v>
      </c>
    </row>
    <row r="136" spans="1:36" ht="20.25" customHeight="1" x14ac:dyDescent="0.15">
      <c r="A136" s="11">
        <v>114</v>
      </c>
      <c r="B136" s="22" t="str">
        <f>IF(基本データ入力!L117="","",基本データ入力!L117)</f>
        <v/>
      </c>
      <c r="C136" s="5" t="str">
        <f>IF('処理用（さわらないようにお願いします）'!$I116="","",'処理用（さわらないようにお願いします）'!$I116)</f>
        <v/>
      </c>
      <c r="D136" s="92" t="str">
        <f>IF(基本データ入力!M117="","",基本データ入力!M117)</f>
        <v/>
      </c>
      <c r="E136" s="13"/>
      <c r="F136" s="12"/>
      <c r="G136" s="192"/>
      <c r="H136" s="193"/>
      <c r="I136" s="185"/>
      <c r="J136" s="14"/>
      <c r="K136" s="12"/>
      <c r="L136" s="192"/>
      <c r="M136" s="199"/>
      <c r="N136" s="185"/>
      <c r="O136" s="142"/>
      <c r="P136" s="142"/>
      <c r="Q136" s="3">
        <f t="shared" si="59"/>
        <v>0</v>
      </c>
      <c r="R136" s="3">
        <f t="shared" si="60"/>
        <v>0</v>
      </c>
      <c r="S136" s="3">
        <f t="shared" si="61"/>
        <v>0</v>
      </c>
      <c r="T136" s="3">
        <f t="shared" si="62"/>
        <v>0</v>
      </c>
      <c r="U136" s="139">
        <f t="shared" si="63"/>
        <v>0</v>
      </c>
      <c r="V136" s="139">
        <f t="shared" si="64"/>
        <v>0</v>
      </c>
      <c r="W136" s="139" t="str">
        <f t="shared" si="65"/>
        <v/>
      </c>
      <c r="X136" s="139" t="str">
        <f t="shared" si="66"/>
        <v/>
      </c>
      <c r="Y136" s="139" t="str">
        <f t="shared" si="67"/>
        <v/>
      </c>
      <c r="Z136" s="139" t="str">
        <f t="shared" si="68"/>
        <v/>
      </c>
      <c r="AA136" s="139" t="str">
        <f t="shared" si="69"/>
        <v/>
      </c>
      <c r="AB136" s="139" t="str">
        <f t="shared" si="70"/>
        <v/>
      </c>
      <c r="AC136" s="139" t="str">
        <f t="shared" si="71"/>
        <v/>
      </c>
      <c r="AD136" s="139" t="str">
        <f t="shared" si="72"/>
        <v/>
      </c>
      <c r="AE136" s="139" t="str">
        <f t="shared" si="73"/>
        <v/>
      </c>
      <c r="AF136" s="139" t="str">
        <f t="shared" si="74"/>
        <v/>
      </c>
      <c r="AG136" s="139" t="str">
        <f t="shared" si="75"/>
        <v/>
      </c>
      <c r="AH136" s="139" t="str">
        <f t="shared" si="76"/>
        <v/>
      </c>
      <c r="AJ136" s="163">
        <f t="shared" si="77"/>
        <v>114</v>
      </c>
    </row>
    <row r="137" spans="1:36" ht="20.25" customHeight="1" x14ac:dyDescent="0.15">
      <c r="A137" s="11">
        <v>115</v>
      </c>
      <c r="B137" s="22" t="str">
        <f>IF(基本データ入力!L118="","",基本データ入力!L118)</f>
        <v/>
      </c>
      <c r="C137" s="5" t="str">
        <f>IF('処理用（さわらないようにお願いします）'!$I117="","",'処理用（さわらないようにお願いします）'!$I117)</f>
        <v/>
      </c>
      <c r="D137" s="92" t="str">
        <f>IF(基本データ入力!M118="","",基本データ入力!M118)</f>
        <v/>
      </c>
      <c r="E137" s="13"/>
      <c r="F137" s="12"/>
      <c r="G137" s="192"/>
      <c r="H137" s="193"/>
      <c r="I137" s="185"/>
      <c r="J137" s="14"/>
      <c r="K137" s="12"/>
      <c r="L137" s="192"/>
      <c r="M137" s="199"/>
      <c r="N137" s="185"/>
      <c r="O137" s="142"/>
      <c r="P137" s="142"/>
      <c r="Q137" s="3">
        <f t="shared" si="59"/>
        <v>0</v>
      </c>
      <c r="R137" s="3">
        <f t="shared" si="60"/>
        <v>0</v>
      </c>
      <c r="S137" s="3">
        <f t="shared" si="61"/>
        <v>0</v>
      </c>
      <c r="T137" s="3">
        <f t="shared" si="62"/>
        <v>0</v>
      </c>
      <c r="U137" s="139">
        <f t="shared" si="63"/>
        <v>0</v>
      </c>
      <c r="V137" s="139">
        <f t="shared" si="64"/>
        <v>0</v>
      </c>
      <c r="W137" s="139" t="str">
        <f t="shared" si="65"/>
        <v/>
      </c>
      <c r="X137" s="139" t="str">
        <f t="shared" si="66"/>
        <v/>
      </c>
      <c r="Y137" s="139" t="str">
        <f t="shared" si="67"/>
        <v/>
      </c>
      <c r="Z137" s="139" t="str">
        <f t="shared" si="68"/>
        <v/>
      </c>
      <c r="AA137" s="139" t="str">
        <f t="shared" si="69"/>
        <v/>
      </c>
      <c r="AB137" s="139" t="str">
        <f t="shared" si="70"/>
        <v/>
      </c>
      <c r="AC137" s="139" t="str">
        <f t="shared" si="71"/>
        <v/>
      </c>
      <c r="AD137" s="139" t="str">
        <f t="shared" si="72"/>
        <v/>
      </c>
      <c r="AE137" s="139" t="str">
        <f t="shared" si="73"/>
        <v/>
      </c>
      <c r="AF137" s="139" t="str">
        <f t="shared" si="74"/>
        <v/>
      </c>
      <c r="AG137" s="139" t="str">
        <f t="shared" si="75"/>
        <v/>
      </c>
      <c r="AH137" s="139" t="str">
        <f t="shared" si="76"/>
        <v/>
      </c>
      <c r="AJ137" s="163">
        <f t="shared" si="77"/>
        <v>115</v>
      </c>
    </row>
    <row r="138" spans="1:36" ht="20.25" customHeight="1" x14ac:dyDescent="0.15">
      <c r="A138" s="11">
        <v>116</v>
      </c>
      <c r="B138" s="22" t="str">
        <f>IF(基本データ入力!L119="","",基本データ入力!L119)</f>
        <v/>
      </c>
      <c r="C138" s="5" t="str">
        <f>IF('処理用（さわらないようにお願いします）'!$I118="","",'処理用（さわらないようにお願いします）'!$I118)</f>
        <v/>
      </c>
      <c r="D138" s="92" t="str">
        <f>IF(基本データ入力!M119="","",基本データ入力!M119)</f>
        <v/>
      </c>
      <c r="E138" s="13"/>
      <c r="F138" s="12"/>
      <c r="G138" s="192"/>
      <c r="H138" s="193"/>
      <c r="I138" s="185"/>
      <c r="J138" s="14"/>
      <c r="K138" s="12"/>
      <c r="L138" s="192"/>
      <c r="M138" s="199"/>
      <c r="N138" s="185"/>
      <c r="O138" s="142"/>
      <c r="P138" s="142"/>
      <c r="Q138" s="3">
        <f t="shared" si="59"/>
        <v>0</v>
      </c>
      <c r="R138" s="3">
        <f t="shared" si="60"/>
        <v>0</v>
      </c>
      <c r="S138" s="3">
        <f t="shared" si="61"/>
        <v>0</v>
      </c>
      <c r="T138" s="3">
        <f t="shared" si="62"/>
        <v>0</v>
      </c>
      <c r="U138" s="139">
        <f t="shared" si="63"/>
        <v>0</v>
      </c>
      <c r="V138" s="139">
        <f t="shared" si="64"/>
        <v>0</v>
      </c>
      <c r="W138" s="139" t="str">
        <f t="shared" si="65"/>
        <v/>
      </c>
      <c r="X138" s="139" t="str">
        <f t="shared" si="66"/>
        <v/>
      </c>
      <c r="Y138" s="139" t="str">
        <f t="shared" si="67"/>
        <v/>
      </c>
      <c r="Z138" s="139" t="str">
        <f t="shared" si="68"/>
        <v/>
      </c>
      <c r="AA138" s="139" t="str">
        <f t="shared" si="69"/>
        <v/>
      </c>
      <c r="AB138" s="139" t="str">
        <f t="shared" si="70"/>
        <v/>
      </c>
      <c r="AC138" s="139" t="str">
        <f t="shared" si="71"/>
        <v/>
      </c>
      <c r="AD138" s="139" t="str">
        <f t="shared" si="72"/>
        <v/>
      </c>
      <c r="AE138" s="139" t="str">
        <f t="shared" si="73"/>
        <v/>
      </c>
      <c r="AF138" s="139" t="str">
        <f t="shared" si="74"/>
        <v/>
      </c>
      <c r="AG138" s="139" t="str">
        <f t="shared" si="75"/>
        <v/>
      </c>
      <c r="AH138" s="139" t="str">
        <f t="shared" si="76"/>
        <v/>
      </c>
      <c r="AJ138" s="163">
        <f t="shared" si="77"/>
        <v>116</v>
      </c>
    </row>
    <row r="139" spans="1:36" ht="20.25" customHeight="1" x14ac:dyDescent="0.15">
      <c r="A139" s="11">
        <v>117</v>
      </c>
      <c r="B139" s="22" t="str">
        <f>IF(基本データ入力!L120="","",基本データ入力!L120)</f>
        <v/>
      </c>
      <c r="C139" s="5" t="str">
        <f>IF('処理用（さわらないようにお願いします）'!$I119="","",'処理用（さわらないようにお願いします）'!$I119)</f>
        <v/>
      </c>
      <c r="D139" s="92" t="str">
        <f>IF(基本データ入力!M120="","",基本データ入力!M120)</f>
        <v/>
      </c>
      <c r="E139" s="13"/>
      <c r="F139" s="12"/>
      <c r="G139" s="192"/>
      <c r="H139" s="193"/>
      <c r="I139" s="185"/>
      <c r="J139" s="14"/>
      <c r="K139" s="12"/>
      <c r="L139" s="192"/>
      <c r="M139" s="199"/>
      <c r="N139" s="185"/>
      <c r="O139" s="142"/>
      <c r="P139" s="142"/>
      <c r="Q139" s="3">
        <f t="shared" si="59"/>
        <v>0</v>
      </c>
      <c r="R139" s="3">
        <f t="shared" si="60"/>
        <v>0</v>
      </c>
      <c r="S139" s="3">
        <f t="shared" si="61"/>
        <v>0</v>
      </c>
      <c r="T139" s="3">
        <f t="shared" si="62"/>
        <v>0</v>
      </c>
      <c r="U139" s="139">
        <f t="shared" si="63"/>
        <v>0</v>
      </c>
      <c r="V139" s="139">
        <f t="shared" si="64"/>
        <v>0</v>
      </c>
      <c r="W139" s="139" t="str">
        <f t="shared" si="65"/>
        <v/>
      </c>
      <c r="X139" s="139" t="str">
        <f t="shared" si="66"/>
        <v/>
      </c>
      <c r="Y139" s="139" t="str">
        <f t="shared" si="67"/>
        <v/>
      </c>
      <c r="Z139" s="139" t="str">
        <f t="shared" si="68"/>
        <v/>
      </c>
      <c r="AA139" s="139" t="str">
        <f t="shared" si="69"/>
        <v/>
      </c>
      <c r="AB139" s="139" t="str">
        <f t="shared" si="70"/>
        <v/>
      </c>
      <c r="AC139" s="139" t="str">
        <f t="shared" si="71"/>
        <v/>
      </c>
      <c r="AD139" s="139" t="str">
        <f t="shared" si="72"/>
        <v/>
      </c>
      <c r="AE139" s="139" t="str">
        <f t="shared" si="73"/>
        <v/>
      </c>
      <c r="AF139" s="139" t="str">
        <f t="shared" si="74"/>
        <v/>
      </c>
      <c r="AG139" s="139" t="str">
        <f t="shared" si="75"/>
        <v/>
      </c>
      <c r="AH139" s="139" t="str">
        <f t="shared" si="76"/>
        <v/>
      </c>
      <c r="AJ139" s="163">
        <f t="shared" si="77"/>
        <v>117</v>
      </c>
    </row>
    <row r="140" spans="1:36" ht="20.25" customHeight="1" x14ac:dyDescent="0.15">
      <c r="A140" s="11">
        <v>118</v>
      </c>
      <c r="B140" s="22" t="str">
        <f>IF(基本データ入力!L121="","",基本データ入力!L121)</f>
        <v/>
      </c>
      <c r="C140" s="5" t="str">
        <f>IF('処理用（さわらないようにお願いします）'!$I120="","",'処理用（さわらないようにお願いします）'!$I120)</f>
        <v/>
      </c>
      <c r="D140" s="92" t="str">
        <f>IF(基本データ入力!M121="","",基本データ入力!M121)</f>
        <v/>
      </c>
      <c r="E140" s="13"/>
      <c r="F140" s="12"/>
      <c r="G140" s="192"/>
      <c r="H140" s="193"/>
      <c r="I140" s="185"/>
      <c r="J140" s="14"/>
      <c r="K140" s="12"/>
      <c r="L140" s="192"/>
      <c r="M140" s="199"/>
      <c r="N140" s="185"/>
      <c r="O140" s="142"/>
      <c r="P140" s="142"/>
      <c r="Q140" s="3">
        <f t="shared" si="59"/>
        <v>0</v>
      </c>
      <c r="R140" s="3">
        <f t="shared" si="60"/>
        <v>0</v>
      </c>
      <c r="S140" s="3">
        <f t="shared" si="61"/>
        <v>0</v>
      </c>
      <c r="T140" s="3">
        <f t="shared" si="62"/>
        <v>0</v>
      </c>
      <c r="U140" s="139">
        <f t="shared" si="63"/>
        <v>0</v>
      </c>
      <c r="V140" s="139">
        <f t="shared" si="64"/>
        <v>0</v>
      </c>
      <c r="W140" s="139" t="str">
        <f t="shared" si="65"/>
        <v/>
      </c>
      <c r="X140" s="139" t="str">
        <f t="shared" si="66"/>
        <v/>
      </c>
      <c r="Y140" s="139" t="str">
        <f t="shared" si="67"/>
        <v/>
      </c>
      <c r="Z140" s="139" t="str">
        <f t="shared" si="68"/>
        <v/>
      </c>
      <c r="AA140" s="139" t="str">
        <f t="shared" si="69"/>
        <v/>
      </c>
      <c r="AB140" s="139" t="str">
        <f t="shared" si="70"/>
        <v/>
      </c>
      <c r="AC140" s="139" t="str">
        <f t="shared" si="71"/>
        <v/>
      </c>
      <c r="AD140" s="139" t="str">
        <f t="shared" si="72"/>
        <v/>
      </c>
      <c r="AE140" s="139" t="str">
        <f t="shared" si="73"/>
        <v/>
      </c>
      <c r="AF140" s="139" t="str">
        <f t="shared" si="74"/>
        <v/>
      </c>
      <c r="AG140" s="139" t="str">
        <f t="shared" si="75"/>
        <v/>
      </c>
      <c r="AH140" s="139" t="str">
        <f t="shared" si="76"/>
        <v/>
      </c>
      <c r="AJ140" s="163">
        <f t="shared" si="77"/>
        <v>118</v>
      </c>
    </row>
    <row r="141" spans="1:36" ht="20.25" customHeight="1" x14ac:dyDescent="0.15">
      <c r="A141" s="11">
        <v>119</v>
      </c>
      <c r="B141" s="22" t="str">
        <f>IF(基本データ入力!L122="","",基本データ入力!L122)</f>
        <v/>
      </c>
      <c r="C141" s="5" t="str">
        <f>IF('処理用（さわらないようにお願いします）'!$I121="","",'処理用（さわらないようにお願いします）'!$I121)</f>
        <v/>
      </c>
      <c r="D141" s="92" t="str">
        <f>IF(基本データ入力!M122="","",基本データ入力!M122)</f>
        <v/>
      </c>
      <c r="E141" s="13"/>
      <c r="F141" s="12"/>
      <c r="G141" s="192"/>
      <c r="H141" s="193"/>
      <c r="I141" s="185"/>
      <c r="J141" s="14"/>
      <c r="K141" s="12"/>
      <c r="L141" s="192"/>
      <c r="M141" s="199"/>
      <c r="N141" s="185"/>
      <c r="O141" s="142"/>
      <c r="P141" s="142"/>
      <c r="Q141" s="3">
        <f t="shared" si="59"/>
        <v>0</v>
      </c>
      <c r="R141" s="3">
        <f t="shared" si="60"/>
        <v>0</v>
      </c>
      <c r="S141" s="3">
        <f t="shared" si="61"/>
        <v>0</v>
      </c>
      <c r="T141" s="3">
        <f t="shared" si="62"/>
        <v>0</v>
      </c>
      <c r="U141" s="139">
        <f t="shared" si="63"/>
        <v>0</v>
      </c>
      <c r="V141" s="139">
        <f t="shared" si="64"/>
        <v>0</v>
      </c>
      <c r="W141" s="139" t="str">
        <f t="shared" si="65"/>
        <v/>
      </c>
      <c r="X141" s="139" t="str">
        <f t="shared" si="66"/>
        <v/>
      </c>
      <c r="Y141" s="139" t="str">
        <f t="shared" si="67"/>
        <v/>
      </c>
      <c r="Z141" s="139" t="str">
        <f t="shared" si="68"/>
        <v/>
      </c>
      <c r="AA141" s="139" t="str">
        <f t="shared" si="69"/>
        <v/>
      </c>
      <c r="AB141" s="139" t="str">
        <f t="shared" si="70"/>
        <v/>
      </c>
      <c r="AC141" s="139" t="str">
        <f t="shared" si="71"/>
        <v/>
      </c>
      <c r="AD141" s="139" t="str">
        <f t="shared" si="72"/>
        <v/>
      </c>
      <c r="AE141" s="139" t="str">
        <f t="shared" si="73"/>
        <v/>
      </c>
      <c r="AF141" s="139" t="str">
        <f t="shared" si="74"/>
        <v/>
      </c>
      <c r="AG141" s="139" t="str">
        <f t="shared" si="75"/>
        <v/>
      </c>
      <c r="AH141" s="139" t="str">
        <f t="shared" si="76"/>
        <v/>
      </c>
      <c r="AJ141" s="163">
        <f t="shared" si="77"/>
        <v>119</v>
      </c>
    </row>
    <row r="142" spans="1:36" ht="20.25" customHeight="1" x14ac:dyDescent="0.15">
      <c r="A142" s="11">
        <v>120</v>
      </c>
      <c r="B142" s="22" t="str">
        <f>IF(基本データ入力!L123="","",基本データ入力!L123)</f>
        <v/>
      </c>
      <c r="C142" s="5" t="str">
        <f>IF('処理用（さわらないようにお願いします）'!$I122="","",'処理用（さわらないようにお願いします）'!$I122)</f>
        <v/>
      </c>
      <c r="D142" s="92" t="str">
        <f>IF(基本データ入力!M123="","",基本データ入力!M123)</f>
        <v/>
      </c>
      <c r="E142" s="13"/>
      <c r="F142" s="12"/>
      <c r="G142" s="192"/>
      <c r="H142" s="193"/>
      <c r="I142" s="185"/>
      <c r="J142" s="14"/>
      <c r="K142" s="12"/>
      <c r="L142" s="192"/>
      <c r="M142" s="199"/>
      <c r="N142" s="185"/>
      <c r="O142" s="142"/>
      <c r="P142" s="142"/>
      <c r="Q142" s="3">
        <f t="shared" si="59"/>
        <v>0</v>
      </c>
      <c r="R142" s="3">
        <f t="shared" si="60"/>
        <v>0</v>
      </c>
      <c r="S142" s="3">
        <f t="shared" si="61"/>
        <v>0</v>
      </c>
      <c r="T142" s="3">
        <f t="shared" si="62"/>
        <v>0</v>
      </c>
      <c r="U142" s="139">
        <f t="shared" si="63"/>
        <v>0</v>
      </c>
      <c r="V142" s="139">
        <f t="shared" si="64"/>
        <v>0</v>
      </c>
      <c r="W142" s="139" t="str">
        <f t="shared" si="65"/>
        <v/>
      </c>
      <c r="X142" s="139" t="str">
        <f t="shared" si="66"/>
        <v/>
      </c>
      <c r="Y142" s="139" t="str">
        <f t="shared" si="67"/>
        <v/>
      </c>
      <c r="Z142" s="139" t="str">
        <f t="shared" si="68"/>
        <v/>
      </c>
      <c r="AA142" s="139" t="str">
        <f t="shared" si="69"/>
        <v/>
      </c>
      <c r="AB142" s="139" t="str">
        <f t="shared" si="70"/>
        <v/>
      </c>
      <c r="AC142" s="139" t="str">
        <f t="shared" si="71"/>
        <v/>
      </c>
      <c r="AD142" s="139" t="str">
        <f t="shared" si="72"/>
        <v/>
      </c>
      <c r="AE142" s="139" t="str">
        <f t="shared" si="73"/>
        <v/>
      </c>
      <c r="AF142" s="139" t="str">
        <f t="shared" si="74"/>
        <v/>
      </c>
      <c r="AG142" s="139" t="str">
        <f t="shared" si="75"/>
        <v/>
      </c>
      <c r="AH142" s="139" t="str">
        <f t="shared" si="76"/>
        <v/>
      </c>
      <c r="AJ142" s="163">
        <f t="shared" si="77"/>
        <v>120</v>
      </c>
    </row>
    <row r="143" spans="1:36" ht="20.25" customHeight="1" x14ac:dyDescent="0.15">
      <c r="A143" s="11">
        <v>121</v>
      </c>
      <c r="B143" s="22" t="str">
        <f>IF(基本データ入力!L124="","",基本データ入力!L124)</f>
        <v/>
      </c>
      <c r="C143" s="5" t="str">
        <f>IF('処理用（さわらないようにお願いします）'!$I123="","",'処理用（さわらないようにお願いします）'!$I123)</f>
        <v/>
      </c>
      <c r="D143" s="92" t="str">
        <f>IF(基本データ入力!M124="","",基本データ入力!M124)</f>
        <v/>
      </c>
      <c r="E143" s="13"/>
      <c r="F143" s="12"/>
      <c r="G143" s="192"/>
      <c r="H143" s="193"/>
      <c r="I143" s="185"/>
      <c r="J143" s="14"/>
      <c r="K143" s="12"/>
      <c r="L143" s="192"/>
      <c r="M143" s="199"/>
      <c r="N143" s="185"/>
      <c r="O143" s="142"/>
      <c r="P143" s="142"/>
      <c r="Q143" s="3">
        <f t="shared" si="59"/>
        <v>0</v>
      </c>
      <c r="R143" s="3">
        <f t="shared" si="60"/>
        <v>0</v>
      </c>
      <c r="S143" s="3">
        <f t="shared" si="61"/>
        <v>0</v>
      </c>
      <c r="T143" s="3">
        <f t="shared" si="62"/>
        <v>0</v>
      </c>
      <c r="U143" s="139">
        <f t="shared" si="63"/>
        <v>0</v>
      </c>
      <c r="V143" s="139">
        <f t="shared" si="64"/>
        <v>0</v>
      </c>
      <c r="W143" s="139" t="str">
        <f t="shared" si="65"/>
        <v/>
      </c>
      <c r="X143" s="139" t="str">
        <f t="shared" si="66"/>
        <v/>
      </c>
      <c r="Y143" s="139" t="str">
        <f t="shared" si="67"/>
        <v/>
      </c>
      <c r="Z143" s="139" t="str">
        <f t="shared" si="68"/>
        <v/>
      </c>
      <c r="AA143" s="139" t="str">
        <f t="shared" si="69"/>
        <v/>
      </c>
      <c r="AB143" s="139" t="str">
        <f t="shared" si="70"/>
        <v/>
      </c>
      <c r="AC143" s="139" t="str">
        <f t="shared" si="71"/>
        <v/>
      </c>
      <c r="AD143" s="139" t="str">
        <f t="shared" si="72"/>
        <v/>
      </c>
      <c r="AE143" s="139" t="str">
        <f t="shared" si="73"/>
        <v/>
      </c>
      <c r="AF143" s="139" t="str">
        <f t="shared" si="74"/>
        <v/>
      </c>
      <c r="AG143" s="139" t="str">
        <f t="shared" si="75"/>
        <v/>
      </c>
      <c r="AH143" s="139" t="str">
        <f t="shared" si="76"/>
        <v/>
      </c>
      <c r="AJ143" s="163">
        <f t="shared" si="77"/>
        <v>121</v>
      </c>
    </row>
    <row r="144" spans="1:36" ht="20.25" customHeight="1" x14ac:dyDescent="0.15">
      <c r="A144" s="11">
        <v>122</v>
      </c>
      <c r="B144" s="22" t="str">
        <f>IF(基本データ入力!L125="","",基本データ入力!L125)</f>
        <v/>
      </c>
      <c r="C144" s="5" t="str">
        <f>IF('処理用（さわらないようにお願いします）'!$I124="","",'処理用（さわらないようにお願いします）'!$I124)</f>
        <v/>
      </c>
      <c r="D144" s="92" t="str">
        <f>IF(基本データ入力!M125="","",基本データ入力!M125)</f>
        <v/>
      </c>
      <c r="E144" s="13"/>
      <c r="F144" s="12"/>
      <c r="G144" s="192"/>
      <c r="H144" s="193"/>
      <c r="I144" s="185"/>
      <c r="J144" s="14"/>
      <c r="K144" s="12"/>
      <c r="L144" s="192"/>
      <c r="M144" s="199"/>
      <c r="N144" s="185"/>
      <c r="O144" s="142"/>
      <c r="P144" s="142"/>
      <c r="Q144" s="3">
        <f t="shared" si="59"/>
        <v>0</v>
      </c>
      <c r="R144" s="3">
        <f t="shared" si="60"/>
        <v>0</v>
      </c>
      <c r="S144" s="3">
        <f t="shared" si="61"/>
        <v>0</v>
      </c>
      <c r="T144" s="3">
        <f t="shared" si="62"/>
        <v>0</v>
      </c>
      <c r="U144" s="139">
        <f t="shared" si="63"/>
        <v>0</v>
      </c>
      <c r="V144" s="139">
        <f t="shared" si="64"/>
        <v>0</v>
      </c>
      <c r="W144" s="139" t="str">
        <f t="shared" si="65"/>
        <v/>
      </c>
      <c r="X144" s="139" t="str">
        <f t="shared" si="66"/>
        <v/>
      </c>
      <c r="Y144" s="139" t="str">
        <f t="shared" si="67"/>
        <v/>
      </c>
      <c r="Z144" s="139" t="str">
        <f t="shared" si="68"/>
        <v/>
      </c>
      <c r="AA144" s="139" t="str">
        <f t="shared" si="69"/>
        <v/>
      </c>
      <c r="AB144" s="139" t="str">
        <f t="shared" si="70"/>
        <v/>
      </c>
      <c r="AC144" s="139" t="str">
        <f t="shared" si="71"/>
        <v/>
      </c>
      <c r="AD144" s="139" t="str">
        <f t="shared" si="72"/>
        <v/>
      </c>
      <c r="AE144" s="139" t="str">
        <f t="shared" si="73"/>
        <v/>
      </c>
      <c r="AF144" s="139" t="str">
        <f t="shared" si="74"/>
        <v/>
      </c>
      <c r="AG144" s="139" t="str">
        <f t="shared" si="75"/>
        <v/>
      </c>
      <c r="AH144" s="139" t="str">
        <f t="shared" si="76"/>
        <v/>
      </c>
      <c r="AJ144" s="163">
        <f t="shared" si="77"/>
        <v>122</v>
      </c>
    </row>
    <row r="145" spans="1:36" ht="20.25" customHeight="1" x14ac:dyDescent="0.15">
      <c r="A145" s="11">
        <v>123</v>
      </c>
      <c r="B145" s="22" t="str">
        <f>IF(基本データ入力!L126="","",基本データ入力!L126)</f>
        <v/>
      </c>
      <c r="C145" s="5" t="str">
        <f>IF('処理用（さわらないようにお願いします）'!$I125="","",'処理用（さわらないようにお願いします）'!$I125)</f>
        <v/>
      </c>
      <c r="D145" s="92" t="str">
        <f>IF(基本データ入力!M126="","",基本データ入力!M126)</f>
        <v/>
      </c>
      <c r="E145" s="13"/>
      <c r="F145" s="12"/>
      <c r="G145" s="192"/>
      <c r="H145" s="193"/>
      <c r="I145" s="185"/>
      <c r="J145" s="14"/>
      <c r="K145" s="12"/>
      <c r="L145" s="192"/>
      <c r="M145" s="199"/>
      <c r="N145" s="185"/>
      <c r="O145" s="142"/>
      <c r="P145" s="142"/>
      <c r="Q145" s="3">
        <f t="shared" si="59"/>
        <v>0</v>
      </c>
      <c r="R145" s="3">
        <f t="shared" si="60"/>
        <v>0</v>
      </c>
      <c r="S145" s="3">
        <f t="shared" si="61"/>
        <v>0</v>
      </c>
      <c r="T145" s="3">
        <f t="shared" si="62"/>
        <v>0</v>
      </c>
      <c r="U145" s="139">
        <f t="shared" si="63"/>
        <v>0</v>
      </c>
      <c r="V145" s="139">
        <f t="shared" si="64"/>
        <v>0</v>
      </c>
      <c r="W145" s="139" t="str">
        <f t="shared" si="65"/>
        <v/>
      </c>
      <c r="X145" s="139" t="str">
        <f t="shared" si="66"/>
        <v/>
      </c>
      <c r="Y145" s="139" t="str">
        <f t="shared" si="67"/>
        <v/>
      </c>
      <c r="Z145" s="139" t="str">
        <f t="shared" si="68"/>
        <v/>
      </c>
      <c r="AA145" s="139" t="str">
        <f t="shared" si="69"/>
        <v/>
      </c>
      <c r="AB145" s="139" t="str">
        <f t="shared" si="70"/>
        <v/>
      </c>
      <c r="AC145" s="139" t="str">
        <f t="shared" si="71"/>
        <v/>
      </c>
      <c r="AD145" s="139" t="str">
        <f t="shared" si="72"/>
        <v/>
      </c>
      <c r="AE145" s="139" t="str">
        <f t="shared" si="73"/>
        <v/>
      </c>
      <c r="AF145" s="139" t="str">
        <f t="shared" si="74"/>
        <v/>
      </c>
      <c r="AG145" s="139" t="str">
        <f t="shared" si="75"/>
        <v/>
      </c>
      <c r="AH145" s="139" t="str">
        <f t="shared" si="76"/>
        <v/>
      </c>
      <c r="AJ145" s="163">
        <f t="shared" si="77"/>
        <v>123</v>
      </c>
    </row>
    <row r="146" spans="1:36" ht="20.25" customHeight="1" x14ac:dyDescent="0.15">
      <c r="A146" s="11">
        <v>124</v>
      </c>
      <c r="B146" s="22" t="str">
        <f>IF(基本データ入力!L127="","",基本データ入力!L127)</f>
        <v/>
      </c>
      <c r="C146" s="5" t="str">
        <f>IF('処理用（さわらないようにお願いします）'!$I126="","",'処理用（さわらないようにお願いします）'!$I126)</f>
        <v/>
      </c>
      <c r="D146" s="92" t="str">
        <f>IF(基本データ入力!M127="","",基本データ入力!M127)</f>
        <v/>
      </c>
      <c r="E146" s="13"/>
      <c r="F146" s="12"/>
      <c r="G146" s="192"/>
      <c r="H146" s="193"/>
      <c r="I146" s="185"/>
      <c r="J146" s="14"/>
      <c r="K146" s="12"/>
      <c r="L146" s="192"/>
      <c r="M146" s="199"/>
      <c r="N146" s="185"/>
      <c r="O146" s="142"/>
      <c r="P146" s="142"/>
      <c r="Q146" s="3">
        <f t="shared" si="59"/>
        <v>0</v>
      </c>
      <c r="R146" s="3">
        <f t="shared" si="60"/>
        <v>0</v>
      </c>
      <c r="S146" s="3">
        <f t="shared" si="61"/>
        <v>0</v>
      </c>
      <c r="T146" s="3">
        <f t="shared" si="62"/>
        <v>0</v>
      </c>
      <c r="U146" s="139">
        <f t="shared" si="63"/>
        <v>0</v>
      </c>
      <c r="V146" s="139">
        <f t="shared" si="64"/>
        <v>0</v>
      </c>
      <c r="W146" s="139" t="str">
        <f t="shared" si="65"/>
        <v/>
      </c>
      <c r="X146" s="139" t="str">
        <f t="shared" si="66"/>
        <v/>
      </c>
      <c r="Y146" s="139" t="str">
        <f t="shared" si="67"/>
        <v/>
      </c>
      <c r="Z146" s="139" t="str">
        <f t="shared" si="68"/>
        <v/>
      </c>
      <c r="AA146" s="139" t="str">
        <f t="shared" si="69"/>
        <v/>
      </c>
      <c r="AB146" s="139" t="str">
        <f t="shared" si="70"/>
        <v/>
      </c>
      <c r="AC146" s="139" t="str">
        <f t="shared" si="71"/>
        <v/>
      </c>
      <c r="AD146" s="139" t="str">
        <f t="shared" si="72"/>
        <v/>
      </c>
      <c r="AE146" s="139" t="str">
        <f t="shared" si="73"/>
        <v/>
      </c>
      <c r="AF146" s="139" t="str">
        <f t="shared" si="74"/>
        <v/>
      </c>
      <c r="AG146" s="139" t="str">
        <f t="shared" si="75"/>
        <v/>
      </c>
      <c r="AH146" s="139" t="str">
        <f t="shared" si="76"/>
        <v/>
      </c>
      <c r="AJ146" s="163">
        <f t="shared" si="77"/>
        <v>124</v>
      </c>
    </row>
    <row r="147" spans="1:36" ht="20.25" customHeight="1" x14ac:dyDescent="0.15">
      <c r="A147" s="11">
        <v>125</v>
      </c>
      <c r="B147" s="22" t="str">
        <f>IF(基本データ入力!L128="","",基本データ入力!L128)</f>
        <v/>
      </c>
      <c r="C147" s="5" t="str">
        <f>IF('処理用（さわらないようにお願いします）'!$I127="","",'処理用（さわらないようにお願いします）'!$I127)</f>
        <v/>
      </c>
      <c r="D147" s="92" t="str">
        <f>IF(基本データ入力!M128="","",基本データ入力!M128)</f>
        <v/>
      </c>
      <c r="E147" s="13"/>
      <c r="F147" s="12"/>
      <c r="G147" s="192"/>
      <c r="H147" s="193"/>
      <c r="I147" s="185"/>
      <c r="J147" s="14"/>
      <c r="K147" s="12"/>
      <c r="L147" s="192"/>
      <c r="M147" s="199"/>
      <c r="N147" s="185"/>
      <c r="O147" s="142"/>
      <c r="P147" s="142"/>
      <c r="Q147" s="3">
        <f t="shared" si="59"/>
        <v>0</v>
      </c>
      <c r="R147" s="3">
        <f t="shared" si="60"/>
        <v>0</v>
      </c>
      <c r="S147" s="3">
        <f t="shared" si="61"/>
        <v>0</v>
      </c>
      <c r="T147" s="3">
        <f t="shared" si="62"/>
        <v>0</v>
      </c>
      <c r="U147" s="139">
        <f t="shared" si="63"/>
        <v>0</v>
      </c>
      <c r="V147" s="139">
        <f t="shared" si="64"/>
        <v>0</v>
      </c>
      <c r="W147" s="139" t="str">
        <f t="shared" si="65"/>
        <v/>
      </c>
      <c r="X147" s="139" t="str">
        <f t="shared" si="66"/>
        <v/>
      </c>
      <c r="Y147" s="139" t="str">
        <f t="shared" si="67"/>
        <v/>
      </c>
      <c r="Z147" s="139" t="str">
        <f t="shared" si="68"/>
        <v/>
      </c>
      <c r="AA147" s="139" t="str">
        <f t="shared" si="69"/>
        <v/>
      </c>
      <c r="AB147" s="139" t="str">
        <f t="shared" si="70"/>
        <v/>
      </c>
      <c r="AC147" s="139" t="str">
        <f t="shared" si="71"/>
        <v/>
      </c>
      <c r="AD147" s="139" t="str">
        <f t="shared" si="72"/>
        <v/>
      </c>
      <c r="AE147" s="139" t="str">
        <f t="shared" si="73"/>
        <v/>
      </c>
      <c r="AF147" s="139" t="str">
        <f t="shared" si="74"/>
        <v/>
      </c>
      <c r="AG147" s="139" t="str">
        <f t="shared" si="75"/>
        <v/>
      </c>
      <c r="AH147" s="139" t="str">
        <f t="shared" si="76"/>
        <v/>
      </c>
      <c r="AJ147" s="163">
        <f t="shared" si="77"/>
        <v>125</v>
      </c>
    </row>
    <row r="148" spans="1:36" ht="20.25" customHeight="1" x14ac:dyDescent="0.15">
      <c r="A148" s="11">
        <v>126</v>
      </c>
      <c r="B148" s="22" t="str">
        <f>IF(基本データ入力!L129="","",基本データ入力!L129)</f>
        <v/>
      </c>
      <c r="C148" s="5" t="str">
        <f>IF('処理用（さわらないようにお願いします）'!$I128="","",'処理用（さわらないようにお願いします）'!$I128)</f>
        <v/>
      </c>
      <c r="D148" s="92" t="str">
        <f>IF(基本データ入力!M129="","",基本データ入力!M129)</f>
        <v/>
      </c>
      <c r="E148" s="13"/>
      <c r="F148" s="12"/>
      <c r="G148" s="192"/>
      <c r="H148" s="193"/>
      <c r="I148" s="185"/>
      <c r="J148" s="14"/>
      <c r="K148" s="12"/>
      <c r="L148" s="192"/>
      <c r="M148" s="199"/>
      <c r="N148" s="185"/>
      <c r="O148" s="142"/>
      <c r="P148" s="142"/>
      <c r="Q148" s="3">
        <f t="shared" si="59"/>
        <v>0</v>
      </c>
      <c r="R148" s="3">
        <f t="shared" si="60"/>
        <v>0</v>
      </c>
      <c r="S148" s="3">
        <f t="shared" si="61"/>
        <v>0</v>
      </c>
      <c r="T148" s="3">
        <f t="shared" si="62"/>
        <v>0</v>
      </c>
      <c r="U148" s="139">
        <f t="shared" si="63"/>
        <v>0</v>
      </c>
      <c r="V148" s="139">
        <f t="shared" si="64"/>
        <v>0</v>
      </c>
      <c r="W148" s="139" t="str">
        <f t="shared" si="65"/>
        <v/>
      </c>
      <c r="X148" s="139" t="str">
        <f t="shared" si="66"/>
        <v/>
      </c>
      <c r="Y148" s="139" t="str">
        <f t="shared" si="67"/>
        <v/>
      </c>
      <c r="Z148" s="139" t="str">
        <f t="shared" si="68"/>
        <v/>
      </c>
      <c r="AA148" s="139" t="str">
        <f t="shared" si="69"/>
        <v/>
      </c>
      <c r="AB148" s="139" t="str">
        <f t="shared" si="70"/>
        <v/>
      </c>
      <c r="AC148" s="139" t="str">
        <f t="shared" si="71"/>
        <v/>
      </c>
      <c r="AD148" s="139" t="str">
        <f t="shared" si="72"/>
        <v/>
      </c>
      <c r="AE148" s="139" t="str">
        <f t="shared" si="73"/>
        <v/>
      </c>
      <c r="AF148" s="139" t="str">
        <f t="shared" si="74"/>
        <v/>
      </c>
      <c r="AG148" s="139" t="str">
        <f t="shared" si="75"/>
        <v/>
      </c>
      <c r="AH148" s="139" t="str">
        <f t="shared" si="76"/>
        <v/>
      </c>
      <c r="AJ148" s="163">
        <f t="shared" si="77"/>
        <v>126</v>
      </c>
    </row>
    <row r="149" spans="1:36" ht="20.25" customHeight="1" x14ac:dyDescent="0.15">
      <c r="A149" s="11">
        <v>127</v>
      </c>
      <c r="B149" s="22" t="str">
        <f>IF(基本データ入力!L130="","",基本データ入力!L130)</f>
        <v/>
      </c>
      <c r="C149" s="5" t="str">
        <f>IF('処理用（さわらないようにお願いします）'!$I129="","",'処理用（さわらないようにお願いします）'!$I129)</f>
        <v/>
      </c>
      <c r="D149" s="92" t="str">
        <f>IF(基本データ入力!M130="","",基本データ入力!M130)</f>
        <v/>
      </c>
      <c r="E149" s="13"/>
      <c r="F149" s="12"/>
      <c r="G149" s="192"/>
      <c r="H149" s="193"/>
      <c r="I149" s="185"/>
      <c r="J149" s="14"/>
      <c r="K149" s="12"/>
      <c r="L149" s="192"/>
      <c r="M149" s="199"/>
      <c r="N149" s="185"/>
      <c r="O149" s="142"/>
      <c r="P149" s="142"/>
      <c r="Q149" s="3">
        <f t="shared" si="59"/>
        <v>0</v>
      </c>
      <c r="R149" s="3">
        <f t="shared" si="60"/>
        <v>0</v>
      </c>
      <c r="S149" s="3">
        <f t="shared" si="61"/>
        <v>0</v>
      </c>
      <c r="T149" s="3">
        <f t="shared" si="62"/>
        <v>0</v>
      </c>
      <c r="U149" s="139">
        <f t="shared" si="63"/>
        <v>0</v>
      </c>
      <c r="V149" s="139">
        <f t="shared" si="64"/>
        <v>0</v>
      </c>
      <c r="W149" s="139" t="str">
        <f t="shared" si="65"/>
        <v/>
      </c>
      <c r="X149" s="139" t="str">
        <f t="shared" si="66"/>
        <v/>
      </c>
      <c r="Y149" s="139" t="str">
        <f t="shared" si="67"/>
        <v/>
      </c>
      <c r="Z149" s="139" t="str">
        <f t="shared" si="68"/>
        <v/>
      </c>
      <c r="AA149" s="139" t="str">
        <f t="shared" si="69"/>
        <v/>
      </c>
      <c r="AB149" s="139" t="str">
        <f t="shared" si="70"/>
        <v/>
      </c>
      <c r="AC149" s="139" t="str">
        <f t="shared" si="71"/>
        <v/>
      </c>
      <c r="AD149" s="139" t="str">
        <f t="shared" si="72"/>
        <v/>
      </c>
      <c r="AE149" s="139" t="str">
        <f t="shared" si="73"/>
        <v/>
      </c>
      <c r="AF149" s="139" t="str">
        <f t="shared" si="74"/>
        <v/>
      </c>
      <c r="AG149" s="139" t="str">
        <f t="shared" si="75"/>
        <v/>
      </c>
      <c r="AH149" s="139" t="str">
        <f t="shared" si="76"/>
        <v/>
      </c>
      <c r="AJ149" s="163">
        <f t="shared" si="77"/>
        <v>127</v>
      </c>
    </row>
    <row r="150" spans="1:36" ht="20.25" customHeight="1" x14ac:dyDescent="0.15">
      <c r="A150" s="11">
        <v>128</v>
      </c>
      <c r="B150" s="22" t="str">
        <f>IF(基本データ入力!L131="","",基本データ入力!L131)</f>
        <v/>
      </c>
      <c r="C150" s="5" t="str">
        <f>IF('処理用（さわらないようにお願いします）'!$I130="","",'処理用（さわらないようにお願いします）'!$I130)</f>
        <v/>
      </c>
      <c r="D150" s="92" t="str">
        <f>IF(基本データ入力!M131="","",基本データ入力!M131)</f>
        <v/>
      </c>
      <c r="E150" s="13"/>
      <c r="F150" s="12"/>
      <c r="G150" s="192"/>
      <c r="H150" s="193"/>
      <c r="I150" s="185"/>
      <c r="J150" s="14"/>
      <c r="K150" s="12"/>
      <c r="L150" s="192"/>
      <c r="M150" s="199"/>
      <c r="N150" s="185"/>
      <c r="O150" s="142"/>
      <c r="P150" s="142"/>
      <c r="Q150" s="3">
        <f t="shared" si="59"/>
        <v>0</v>
      </c>
      <c r="R150" s="3">
        <f t="shared" si="60"/>
        <v>0</v>
      </c>
      <c r="S150" s="3">
        <f t="shared" si="61"/>
        <v>0</v>
      </c>
      <c r="T150" s="3">
        <f t="shared" si="62"/>
        <v>0</v>
      </c>
      <c r="U150" s="139">
        <f t="shared" si="63"/>
        <v>0</v>
      </c>
      <c r="V150" s="139">
        <f t="shared" si="64"/>
        <v>0</v>
      </c>
      <c r="W150" s="139" t="str">
        <f t="shared" si="65"/>
        <v/>
      </c>
      <c r="X150" s="139" t="str">
        <f t="shared" si="66"/>
        <v/>
      </c>
      <c r="Y150" s="139" t="str">
        <f t="shared" si="67"/>
        <v/>
      </c>
      <c r="Z150" s="139" t="str">
        <f t="shared" si="68"/>
        <v/>
      </c>
      <c r="AA150" s="139" t="str">
        <f t="shared" si="69"/>
        <v/>
      </c>
      <c r="AB150" s="139" t="str">
        <f t="shared" si="70"/>
        <v/>
      </c>
      <c r="AC150" s="139" t="str">
        <f t="shared" si="71"/>
        <v/>
      </c>
      <c r="AD150" s="139" t="str">
        <f t="shared" si="72"/>
        <v/>
      </c>
      <c r="AE150" s="139" t="str">
        <f t="shared" si="73"/>
        <v/>
      </c>
      <c r="AF150" s="139" t="str">
        <f t="shared" si="74"/>
        <v/>
      </c>
      <c r="AG150" s="139" t="str">
        <f t="shared" si="75"/>
        <v/>
      </c>
      <c r="AH150" s="139" t="str">
        <f t="shared" si="76"/>
        <v/>
      </c>
      <c r="AJ150" s="163">
        <f t="shared" si="77"/>
        <v>128</v>
      </c>
    </row>
    <row r="151" spans="1:36" ht="20.25" customHeight="1" x14ac:dyDescent="0.15">
      <c r="A151" s="11">
        <v>129</v>
      </c>
      <c r="B151" s="22" t="str">
        <f>IF(基本データ入力!L132="","",基本データ入力!L132)</f>
        <v/>
      </c>
      <c r="C151" s="5" t="str">
        <f>IF('処理用（さわらないようにお願いします）'!$I131="","",'処理用（さわらないようにお願いします）'!$I131)</f>
        <v/>
      </c>
      <c r="D151" s="92" t="str">
        <f>IF(基本データ入力!M132="","",基本データ入力!M132)</f>
        <v/>
      </c>
      <c r="E151" s="13"/>
      <c r="F151" s="12"/>
      <c r="G151" s="192"/>
      <c r="H151" s="193"/>
      <c r="I151" s="185"/>
      <c r="J151" s="14"/>
      <c r="K151" s="12"/>
      <c r="L151" s="192"/>
      <c r="M151" s="199"/>
      <c r="N151" s="185"/>
      <c r="O151" s="142"/>
      <c r="P151" s="142"/>
      <c r="Q151" s="3">
        <f t="shared" ref="Q151:Q172" si="78">IF($B151=1,COUNT($E151:$H151),0)-R151</f>
        <v>0</v>
      </c>
      <c r="R151" s="3">
        <f t="shared" ref="R151:R172" si="79">IF($B151=1,COUNTIF($E151:$H151,901),0)</f>
        <v>0</v>
      </c>
      <c r="S151" s="3">
        <f t="shared" ref="S151:S172" si="80">IF($B151=2,COUNT($E151:$H151),0)-T151</f>
        <v>0</v>
      </c>
      <c r="T151" s="3">
        <f t="shared" ref="T151:T172" si="81">IF($B151=2,COUNTIF($E151:$H151,901),0)</f>
        <v>0</v>
      </c>
      <c r="U151" s="139">
        <f t="shared" ref="U151:U172" si="82">IF($B151=1,IF($I151="",0,IF(VALUE(RIGHTB($I151,1))=1,1,0)),0)</f>
        <v>0</v>
      </c>
      <c r="V151" s="139">
        <f t="shared" ref="V151:V172" si="83">IF($B151=2,IF($I151="",0,IF(VALUE(RIGHTB($I151,1))=1,1,0)),0)</f>
        <v>0</v>
      </c>
      <c r="W151" s="139" t="str">
        <f t="shared" ref="W151:W172" si="84">IF(E151="","",VLOOKUP(E151+1000*$B151,IF($B151=1,$AS$5:$AS$24,$AT$5:$AT$24),1,0))</f>
        <v/>
      </c>
      <c r="X151" s="139" t="str">
        <f t="shared" ref="X151:X172" si="85">IF(F151="","",VLOOKUP(F151+1000*$B151,IF($B151=1,$AS$5:$AS$24,$AT$5:$AT$24),1,0))</f>
        <v/>
      </c>
      <c r="Y151" s="139" t="str">
        <f t="shared" ref="Y151:Y172" si="86">IF(G151="","",VLOOKUP(G151+1000*$B151,IF($B151=1,$AS$5:$AS$24,$AT$5:$AT$24),1,0))</f>
        <v/>
      </c>
      <c r="Z151" s="139" t="str">
        <f t="shared" ref="Z151:Z172" si="87">IF(H151="","",VLOOKUP(H151+1000*$B151,IF($B151=1,$AS$5:$AS$24,$AT$5:$AT$24),1,0))</f>
        <v/>
      </c>
      <c r="AA151" s="139" t="str">
        <f t="shared" ref="AA151:AA172" si="88">IF(J151="","",VLOOKUP(E151,$AP$4:$AR$30,2,0))</f>
        <v/>
      </c>
      <c r="AB151" s="139" t="str">
        <f t="shared" ref="AB151:AB172" si="89">IF(J151="","",VLOOKUP(E151,$AP$4:$AR$30,3,0))</f>
        <v/>
      </c>
      <c r="AC151" s="139" t="str">
        <f t="shared" ref="AC151:AC172" si="90">IF(K151="","",VLOOKUP(F151,$AP$4:$AR$30,2,0))</f>
        <v/>
      </c>
      <c r="AD151" s="139" t="str">
        <f t="shared" ref="AD151:AD172" si="91">IF(K151="","",VLOOKUP(F151,$AP$4:$AR$30,3,0))</f>
        <v/>
      </c>
      <c r="AE151" s="139" t="str">
        <f t="shared" ref="AE151:AE172" si="92">IF(L151="","",VLOOKUP(G151,$AP$4:$AR$30,2,0))</f>
        <v/>
      </c>
      <c r="AF151" s="139" t="str">
        <f t="shared" ref="AF151:AF172" si="93">IF(L151="","",VLOOKUP(G151,$AP$4:$AR$30,3,0))</f>
        <v/>
      </c>
      <c r="AG151" s="139" t="str">
        <f t="shared" ref="AG151:AG172" si="94">IF(M151="","",VLOOKUP(H151,$AP$4:$AR$30,2,0))</f>
        <v/>
      </c>
      <c r="AH151" s="139" t="str">
        <f t="shared" ref="AH151:AH172" si="95">IF(M151="","",VLOOKUP(H151,$AP$4:$AR$30,3,0))</f>
        <v/>
      </c>
      <c r="AJ151" s="163">
        <f t="shared" ref="AJ151:AJ172" si="96">IF(ISERROR(SUM(W151:Z151))=TRUE,"×",A151)</f>
        <v>129</v>
      </c>
    </row>
    <row r="152" spans="1:36" ht="20.25" customHeight="1" x14ac:dyDescent="0.15">
      <c r="A152" s="11">
        <v>130</v>
      </c>
      <c r="B152" s="22" t="str">
        <f>IF(基本データ入力!L133="","",基本データ入力!L133)</f>
        <v/>
      </c>
      <c r="C152" s="5" t="str">
        <f>IF('処理用（さわらないようにお願いします）'!$I132="","",'処理用（さわらないようにお願いします）'!$I132)</f>
        <v/>
      </c>
      <c r="D152" s="92" t="str">
        <f>IF(基本データ入力!M133="","",基本データ入力!M133)</f>
        <v/>
      </c>
      <c r="E152" s="13"/>
      <c r="F152" s="12"/>
      <c r="G152" s="192"/>
      <c r="H152" s="193"/>
      <c r="I152" s="185"/>
      <c r="J152" s="14"/>
      <c r="K152" s="12"/>
      <c r="L152" s="192"/>
      <c r="M152" s="199"/>
      <c r="N152" s="185"/>
      <c r="O152" s="142"/>
      <c r="P152" s="142"/>
      <c r="Q152" s="3">
        <f t="shared" si="78"/>
        <v>0</v>
      </c>
      <c r="R152" s="3">
        <f t="shared" si="79"/>
        <v>0</v>
      </c>
      <c r="S152" s="3">
        <f t="shared" si="80"/>
        <v>0</v>
      </c>
      <c r="T152" s="3">
        <f t="shared" si="81"/>
        <v>0</v>
      </c>
      <c r="U152" s="139">
        <f t="shared" si="82"/>
        <v>0</v>
      </c>
      <c r="V152" s="139">
        <f t="shared" si="83"/>
        <v>0</v>
      </c>
      <c r="W152" s="139" t="str">
        <f t="shared" si="84"/>
        <v/>
      </c>
      <c r="X152" s="139" t="str">
        <f t="shared" si="85"/>
        <v/>
      </c>
      <c r="Y152" s="139" t="str">
        <f t="shared" si="86"/>
        <v/>
      </c>
      <c r="Z152" s="139" t="str">
        <f t="shared" si="87"/>
        <v/>
      </c>
      <c r="AA152" s="139" t="str">
        <f t="shared" si="88"/>
        <v/>
      </c>
      <c r="AB152" s="139" t="str">
        <f t="shared" si="89"/>
        <v/>
      </c>
      <c r="AC152" s="139" t="str">
        <f t="shared" si="90"/>
        <v/>
      </c>
      <c r="AD152" s="139" t="str">
        <f t="shared" si="91"/>
        <v/>
      </c>
      <c r="AE152" s="139" t="str">
        <f t="shared" si="92"/>
        <v/>
      </c>
      <c r="AF152" s="139" t="str">
        <f t="shared" si="93"/>
        <v/>
      </c>
      <c r="AG152" s="139" t="str">
        <f t="shared" si="94"/>
        <v/>
      </c>
      <c r="AH152" s="139" t="str">
        <f t="shared" si="95"/>
        <v/>
      </c>
      <c r="AJ152" s="163">
        <f t="shared" si="96"/>
        <v>130</v>
      </c>
    </row>
    <row r="153" spans="1:36" ht="20.25" customHeight="1" x14ac:dyDescent="0.15">
      <c r="A153" s="11">
        <v>131</v>
      </c>
      <c r="B153" s="22" t="str">
        <f>IF(基本データ入力!L134="","",基本データ入力!L134)</f>
        <v/>
      </c>
      <c r="C153" s="5" t="str">
        <f>IF('処理用（さわらないようにお願いします）'!$I133="","",'処理用（さわらないようにお願いします）'!$I133)</f>
        <v/>
      </c>
      <c r="D153" s="92" t="str">
        <f>IF(基本データ入力!M134="","",基本データ入力!M134)</f>
        <v/>
      </c>
      <c r="E153" s="13"/>
      <c r="F153" s="12"/>
      <c r="G153" s="192"/>
      <c r="H153" s="193"/>
      <c r="I153" s="185"/>
      <c r="J153" s="14"/>
      <c r="K153" s="12"/>
      <c r="L153" s="192"/>
      <c r="M153" s="199"/>
      <c r="N153" s="185"/>
      <c r="O153" s="142"/>
      <c r="P153" s="142"/>
      <c r="Q153" s="3">
        <f t="shared" si="78"/>
        <v>0</v>
      </c>
      <c r="R153" s="3">
        <f t="shared" si="79"/>
        <v>0</v>
      </c>
      <c r="S153" s="3">
        <f t="shared" si="80"/>
        <v>0</v>
      </c>
      <c r="T153" s="3">
        <f t="shared" si="81"/>
        <v>0</v>
      </c>
      <c r="U153" s="139">
        <f t="shared" si="82"/>
        <v>0</v>
      </c>
      <c r="V153" s="139">
        <f t="shared" si="83"/>
        <v>0</v>
      </c>
      <c r="W153" s="139" t="str">
        <f t="shared" si="84"/>
        <v/>
      </c>
      <c r="X153" s="139" t="str">
        <f t="shared" si="85"/>
        <v/>
      </c>
      <c r="Y153" s="139" t="str">
        <f t="shared" si="86"/>
        <v/>
      </c>
      <c r="Z153" s="139" t="str">
        <f t="shared" si="87"/>
        <v/>
      </c>
      <c r="AA153" s="139" t="str">
        <f t="shared" si="88"/>
        <v/>
      </c>
      <c r="AB153" s="139" t="str">
        <f t="shared" si="89"/>
        <v/>
      </c>
      <c r="AC153" s="139" t="str">
        <f t="shared" si="90"/>
        <v/>
      </c>
      <c r="AD153" s="139" t="str">
        <f t="shared" si="91"/>
        <v/>
      </c>
      <c r="AE153" s="139" t="str">
        <f t="shared" si="92"/>
        <v/>
      </c>
      <c r="AF153" s="139" t="str">
        <f t="shared" si="93"/>
        <v/>
      </c>
      <c r="AG153" s="139" t="str">
        <f t="shared" si="94"/>
        <v/>
      </c>
      <c r="AH153" s="139" t="str">
        <f t="shared" si="95"/>
        <v/>
      </c>
      <c r="AJ153" s="163">
        <f t="shared" si="96"/>
        <v>131</v>
      </c>
    </row>
    <row r="154" spans="1:36" ht="20.25" customHeight="1" x14ac:dyDescent="0.15">
      <c r="A154" s="11">
        <v>132</v>
      </c>
      <c r="B154" s="22" t="str">
        <f>IF(基本データ入力!L135="","",基本データ入力!L135)</f>
        <v/>
      </c>
      <c r="C154" s="5" t="str">
        <f>IF('処理用（さわらないようにお願いします）'!$I134="","",'処理用（さわらないようにお願いします）'!$I134)</f>
        <v/>
      </c>
      <c r="D154" s="92" t="str">
        <f>IF(基本データ入力!M135="","",基本データ入力!M135)</f>
        <v/>
      </c>
      <c r="E154" s="13"/>
      <c r="F154" s="12"/>
      <c r="G154" s="192"/>
      <c r="H154" s="193"/>
      <c r="I154" s="185"/>
      <c r="J154" s="14"/>
      <c r="K154" s="12"/>
      <c r="L154" s="192"/>
      <c r="M154" s="199"/>
      <c r="N154" s="185"/>
      <c r="O154" s="142"/>
      <c r="P154" s="142"/>
      <c r="Q154" s="3">
        <f t="shared" si="78"/>
        <v>0</v>
      </c>
      <c r="R154" s="3">
        <f t="shared" si="79"/>
        <v>0</v>
      </c>
      <c r="S154" s="3">
        <f t="shared" si="80"/>
        <v>0</v>
      </c>
      <c r="T154" s="3">
        <f t="shared" si="81"/>
        <v>0</v>
      </c>
      <c r="U154" s="139">
        <f t="shared" si="82"/>
        <v>0</v>
      </c>
      <c r="V154" s="139">
        <f t="shared" si="83"/>
        <v>0</v>
      </c>
      <c r="W154" s="139" t="str">
        <f t="shared" si="84"/>
        <v/>
      </c>
      <c r="X154" s="139" t="str">
        <f t="shared" si="85"/>
        <v/>
      </c>
      <c r="Y154" s="139" t="str">
        <f t="shared" si="86"/>
        <v/>
      </c>
      <c r="Z154" s="139" t="str">
        <f t="shared" si="87"/>
        <v/>
      </c>
      <c r="AA154" s="139" t="str">
        <f t="shared" si="88"/>
        <v/>
      </c>
      <c r="AB154" s="139" t="str">
        <f t="shared" si="89"/>
        <v/>
      </c>
      <c r="AC154" s="139" t="str">
        <f t="shared" si="90"/>
        <v/>
      </c>
      <c r="AD154" s="139" t="str">
        <f t="shared" si="91"/>
        <v/>
      </c>
      <c r="AE154" s="139" t="str">
        <f t="shared" si="92"/>
        <v/>
      </c>
      <c r="AF154" s="139" t="str">
        <f t="shared" si="93"/>
        <v/>
      </c>
      <c r="AG154" s="139" t="str">
        <f t="shared" si="94"/>
        <v/>
      </c>
      <c r="AH154" s="139" t="str">
        <f t="shared" si="95"/>
        <v/>
      </c>
      <c r="AJ154" s="163">
        <f t="shared" si="96"/>
        <v>132</v>
      </c>
    </row>
    <row r="155" spans="1:36" ht="20.25" customHeight="1" x14ac:dyDescent="0.15">
      <c r="A155" s="11">
        <v>133</v>
      </c>
      <c r="B155" s="22" t="str">
        <f>IF(基本データ入力!L136="","",基本データ入力!L136)</f>
        <v/>
      </c>
      <c r="C155" s="5" t="str">
        <f>IF('処理用（さわらないようにお願いします）'!$I135="","",'処理用（さわらないようにお願いします）'!$I135)</f>
        <v/>
      </c>
      <c r="D155" s="92" t="str">
        <f>IF(基本データ入力!M136="","",基本データ入力!M136)</f>
        <v/>
      </c>
      <c r="E155" s="13"/>
      <c r="F155" s="12"/>
      <c r="G155" s="192"/>
      <c r="H155" s="193"/>
      <c r="I155" s="185"/>
      <c r="J155" s="14"/>
      <c r="K155" s="12"/>
      <c r="L155" s="192"/>
      <c r="M155" s="199"/>
      <c r="N155" s="185"/>
      <c r="O155" s="142"/>
      <c r="P155" s="142"/>
      <c r="Q155" s="3">
        <f t="shared" si="78"/>
        <v>0</v>
      </c>
      <c r="R155" s="3">
        <f t="shared" si="79"/>
        <v>0</v>
      </c>
      <c r="S155" s="3">
        <f t="shared" si="80"/>
        <v>0</v>
      </c>
      <c r="T155" s="3">
        <f t="shared" si="81"/>
        <v>0</v>
      </c>
      <c r="U155" s="139">
        <f t="shared" si="82"/>
        <v>0</v>
      </c>
      <c r="V155" s="139">
        <f t="shared" si="83"/>
        <v>0</v>
      </c>
      <c r="W155" s="139" t="str">
        <f t="shared" si="84"/>
        <v/>
      </c>
      <c r="X155" s="139" t="str">
        <f t="shared" si="85"/>
        <v/>
      </c>
      <c r="Y155" s="139" t="str">
        <f t="shared" si="86"/>
        <v/>
      </c>
      <c r="Z155" s="139" t="str">
        <f t="shared" si="87"/>
        <v/>
      </c>
      <c r="AA155" s="139" t="str">
        <f t="shared" si="88"/>
        <v/>
      </c>
      <c r="AB155" s="139" t="str">
        <f t="shared" si="89"/>
        <v/>
      </c>
      <c r="AC155" s="139" t="str">
        <f t="shared" si="90"/>
        <v/>
      </c>
      <c r="AD155" s="139" t="str">
        <f t="shared" si="91"/>
        <v/>
      </c>
      <c r="AE155" s="139" t="str">
        <f t="shared" si="92"/>
        <v/>
      </c>
      <c r="AF155" s="139" t="str">
        <f t="shared" si="93"/>
        <v/>
      </c>
      <c r="AG155" s="139" t="str">
        <f t="shared" si="94"/>
        <v/>
      </c>
      <c r="AH155" s="139" t="str">
        <f t="shared" si="95"/>
        <v/>
      </c>
      <c r="AJ155" s="163">
        <f t="shared" si="96"/>
        <v>133</v>
      </c>
    </row>
    <row r="156" spans="1:36" ht="20.25" customHeight="1" x14ac:dyDescent="0.15">
      <c r="A156" s="11">
        <v>134</v>
      </c>
      <c r="B156" s="22" t="str">
        <f>IF(基本データ入力!L137="","",基本データ入力!L137)</f>
        <v/>
      </c>
      <c r="C156" s="5" t="str">
        <f>IF('処理用（さわらないようにお願いします）'!$I136="","",'処理用（さわらないようにお願いします）'!$I136)</f>
        <v/>
      </c>
      <c r="D156" s="92" t="str">
        <f>IF(基本データ入力!M137="","",基本データ入力!M137)</f>
        <v/>
      </c>
      <c r="E156" s="13"/>
      <c r="F156" s="12"/>
      <c r="G156" s="192"/>
      <c r="H156" s="193"/>
      <c r="I156" s="185"/>
      <c r="J156" s="14"/>
      <c r="K156" s="12"/>
      <c r="L156" s="192"/>
      <c r="M156" s="199"/>
      <c r="N156" s="185"/>
      <c r="O156" s="142"/>
      <c r="P156" s="142"/>
      <c r="Q156" s="3">
        <f t="shared" si="78"/>
        <v>0</v>
      </c>
      <c r="R156" s="3">
        <f t="shared" si="79"/>
        <v>0</v>
      </c>
      <c r="S156" s="3">
        <f t="shared" si="80"/>
        <v>0</v>
      </c>
      <c r="T156" s="3">
        <f t="shared" si="81"/>
        <v>0</v>
      </c>
      <c r="U156" s="139">
        <f t="shared" si="82"/>
        <v>0</v>
      </c>
      <c r="V156" s="139">
        <f t="shared" si="83"/>
        <v>0</v>
      </c>
      <c r="W156" s="139" t="str">
        <f t="shared" si="84"/>
        <v/>
      </c>
      <c r="X156" s="139" t="str">
        <f t="shared" si="85"/>
        <v/>
      </c>
      <c r="Y156" s="139" t="str">
        <f t="shared" si="86"/>
        <v/>
      </c>
      <c r="Z156" s="139" t="str">
        <f t="shared" si="87"/>
        <v/>
      </c>
      <c r="AA156" s="139" t="str">
        <f t="shared" si="88"/>
        <v/>
      </c>
      <c r="AB156" s="139" t="str">
        <f t="shared" si="89"/>
        <v/>
      </c>
      <c r="AC156" s="139" t="str">
        <f t="shared" si="90"/>
        <v/>
      </c>
      <c r="AD156" s="139" t="str">
        <f t="shared" si="91"/>
        <v/>
      </c>
      <c r="AE156" s="139" t="str">
        <f t="shared" si="92"/>
        <v/>
      </c>
      <c r="AF156" s="139" t="str">
        <f t="shared" si="93"/>
        <v/>
      </c>
      <c r="AG156" s="139" t="str">
        <f t="shared" si="94"/>
        <v/>
      </c>
      <c r="AH156" s="139" t="str">
        <f t="shared" si="95"/>
        <v/>
      </c>
      <c r="AJ156" s="163">
        <f t="shared" si="96"/>
        <v>134</v>
      </c>
    </row>
    <row r="157" spans="1:36" ht="20.25" customHeight="1" x14ac:dyDescent="0.15">
      <c r="A157" s="11">
        <v>135</v>
      </c>
      <c r="B157" s="22" t="str">
        <f>IF(基本データ入力!L138="","",基本データ入力!L138)</f>
        <v/>
      </c>
      <c r="C157" s="5" t="str">
        <f>IF('処理用（さわらないようにお願いします）'!$I137="","",'処理用（さわらないようにお願いします）'!$I137)</f>
        <v/>
      </c>
      <c r="D157" s="92" t="str">
        <f>IF(基本データ入力!M138="","",基本データ入力!M138)</f>
        <v/>
      </c>
      <c r="E157" s="13"/>
      <c r="F157" s="12"/>
      <c r="G157" s="192"/>
      <c r="H157" s="193"/>
      <c r="I157" s="185"/>
      <c r="J157" s="14"/>
      <c r="K157" s="12"/>
      <c r="L157" s="192"/>
      <c r="M157" s="199"/>
      <c r="N157" s="185"/>
      <c r="O157" s="142"/>
      <c r="P157" s="142"/>
      <c r="Q157" s="3">
        <f t="shared" si="78"/>
        <v>0</v>
      </c>
      <c r="R157" s="3">
        <f t="shared" si="79"/>
        <v>0</v>
      </c>
      <c r="S157" s="3">
        <f t="shared" si="80"/>
        <v>0</v>
      </c>
      <c r="T157" s="3">
        <f t="shared" si="81"/>
        <v>0</v>
      </c>
      <c r="U157" s="139">
        <f t="shared" si="82"/>
        <v>0</v>
      </c>
      <c r="V157" s="139">
        <f t="shared" si="83"/>
        <v>0</v>
      </c>
      <c r="W157" s="139" t="str">
        <f t="shared" si="84"/>
        <v/>
      </c>
      <c r="X157" s="139" t="str">
        <f t="shared" si="85"/>
        <v/>
      </c>
      <c r="Y157" s="139" t="str">
        <f t="shared" si="86"/>
        <v/>
      </c>
      <c r="Z157" s="139" t="str">
        <f t="shared" si="87"/>
        <v/>
      </c>
      <c r="AA157" s="139" t="str">
        <f t="shared" si="88"/>
        <v/>
      </c>
      <c r="AB157" s="139" t="str">
        <f t="shared" si="89"/>
        <v/>
      </c>
      <c r="AC157" s="139" t="str">
        <f t="shared" si="90"/>
        <v/>
      </c>
      <c r="AD157" s="139" t="str">
        <f t="shared" si="91"/>
        <v/>
      </c>
      <c r="AE157" s="139" t="str">
        <f t="shared" si="92"/>
        <v/>
      </c>
      <c r="AF157" s="139" t="str">
        <f t="shared" si="93"/>
        <v/>
      </c>
      <c r="AG157" s="139" t="str">
        <f t="shared" si="94"/>
        <v/>
      </c>
      <c r="AH157" s="139" t="str">
        <f t="shared" si="95"/>
        <v/>
      </c>
      <c r="AJ157" s="163">
        <f t="shared" si="96"/>
        <v>135</v>
      </c>
    </row>
    <row r="158" spans="1:36" ht="20.25" customHeight="1" x14ac:dyDescent="0.15">
      <c r="A158" s="11">
        <v>136</v>
      </c>
      <c r="B158" s="22" t="str">
        <f>IF(基本データ入力!L139="","",基本データ入力!L139)</f>
        <v/>
      </c>
      <c r="C158" s="5" t="str">
        <f>IF('処理用（さわらないようにお願いします）'!$I138="","",'処理用（さわらないようにお願いします）'!$I138)</f>
        <v/>
      </c>
      <c r="D158" s="92" t="str">
        <f>IF(基本データ入力!M139="","",基本データ入力!M139)</f>
        <v/>
      </c>
      <c r="E158" s="13"/>
      <c r="F158" s="12"/>
      <c r="G158" s="192"/>
      <c r="H158" s="193"/>
      <c r="I158" s="185"/>
      <c r="J158" s="14"/>
      <c r="K158" s="12"/>
      <c r="L158" s="192"/>
      <c r="M158" s="199"/>
      <c r="N158" s="185"/>
      <c r="O158" s="142"/>
      <c r="P158" s="142"/>
      <c r="Q158" s="3">
        <f t="shared" si="78"/>
        <v>0</v>
      </c>
      <c r="R158" s="3">
        <f t="shared" si="79"/>
        <v>0</v>
      </c>
      <c r="S158" s="3">
        <f t="shared" si="80"/>
        <v>0</v>
      </c>
      <c r="T158" s="3">
        <f t="shared" si="81"/>
        <v>0</v>
      </c>
      <c r="U158" s="139">
        <f t="shared" si="82"/>
        <v>0</v>
      </c>
      <c r="V158" s="139">
        <f t="shared" si="83"/>
        <v>0</v>
      </c>
      <c r="W158" s="139" t="str">
        <f t="shared" si="84"/>
        <v/>
      </c>
      <c r="X158" s="139" t="str">
        <f t="shared" si="85"/>
        <v/>
      </c>
      <c r="Y158" s="139" t="str">
        <f t="shared" si="86"/>
        <v/>
      </c>
      <c r="Z158" s="139" t="str">
        <f t="shared" si="87"/>
        <v/>
      </c>
      <c r="AA158" s="139" t="str">
        <f t="shared" si="88"/>
        <v/>
      </c>
      <c r="AB158" s="139" t="str">
        <f t="shared" si="89"/>
        <v/>
      </c>
      <c r="AC158" s="139" t="str">
        <f t="shared" si="90"/>
        <v/>
      </c>
      <c r="AD158" s="139" t="str">
        <f t="shared" si="91"/>
        <v/>
      </c>
      <c r="AE158" s="139" t="str">
        <f t="shared" si="92"/>
        <v/>
      </c>
      <c r="AF158" s="139" t="str">
        <f t="shared" si="93"/>
        <v/>
      </c>
      <c r="AG158" s="139" t="str">
        <f t="shared" si="94"/>
        <v/>
      </c>
      <c r="AH158" s="139" t="str">
        <f t="shared" si="95"/>
        <v/>
      </c>
      <c r="AJ158" s="163">
        <f t="shared" si="96"/>
        <v>136</v>
      </c>
    </row>
    <row r="159" spans="1:36" ht="20.25" customHeight="1" x14ac:dyDescent="0.15">
      <c r="A159" s="11">
        <v>137</v>
      </c>
      <c r="B159" s="22" t="str">
        <f>IF(基本データ入力!L140="","",基本データ入力!L140)</f>
        <v/>
      </c>
      <c r="C159" s="5" t="str">
        <f>IF('処理用（さわらないようにお願いします）'!$I139="","",'処理用（さわらないようにお願いします）'!$I139)</f>
        <v/>
      </c>
      <c r="D159" s="92" t="str">
        <f>IF(基本データ入力!M140="","",基本データ入力!M140)</f>
        <v/>
      </c>
      <c r="E159" s="13"/>
      <c r="F159" s="12"/>
      <c r="G159" s="192"/>
      <c r="H159" s="193"/>
      <c r="I159" s="185"/>
      <c r="J159" s="14"/>
      <c r="K159" s="12"/>
      <c r="L159" s="192"/>
      <c r="M159" s="199"/>
      <c r="N159" s="185"/>
      <c r="O159" s="142"/>
      <c r="P159" s="142"/>
      <c r="Q159" s="3">
        <f t="shared" si="78"/>
        <v>0</v>
      </c>
      <c r="R159" s="3">
        <f t="shared" si="79"/>
        <v>0</v>
      </c>
      <c r="S159" s="3">
        <f t="shared" si="80"/>
        <v>0</v>
      </c>
      <c r="T159" s="3">
        <f t="shared" si="81"/>
        <v>0</v>
      </c>
      <c r="U159" s="139">
        <f t="shared" si="82"/>
        <v>0</v>
      </c>
      <c r="V159" s="139">
        <f t="shared" si="83"/>
        <v>0</v>
      </c>
      <c r="W159" s="139" t="str">
        <f t="shared" si="84"/>
        <v/>
      </c>
      <c r="X159" s="139" t="str">
        <f t="shared" si="85"/>
        <v/>
      </c>
      <c r="Y159" s="139" t="str">
        <f t="shared" si="86"/>
        <v/>
      </c>
      <c r="Z159" s="139" t="str">
        <f t="shared" si="87"/>
        <v/>
      </c>
      <c r="AA159" s="139" t="str">
        <f t="shared" si="88"/>
        <v/>
      </c>
      <c r="AB159" s="139" t="str">
        <f t="shared" si="89"/>
        <v/>
      </c>
      <c r="AC159" s="139" t="str">
        <f t="shared" si="90"/>
        <v/>
      </c>
      <c r="AD159" s="139" t="str">
        <f t="shared" si="91"/>
        <v/>
      </c>
      <c r="AE159" s="139" t="str">
        <f t="shared" si="92"/>
        <v/>
      </c>
      <c r="AF159" s="139" t="str">
        <f t="shared" si="93"/>
        <v/>
      </c>
      <c r="AG159" s="139" t="str">
        <f t="shared" si="94"/>
        <v/>
      </c>
      <c r="AH159" s="139" t="str">
        <f t="shared" si="95"/>
        <v/>
      </c>
      <c r="AJ159" s="163">
        <f t="shared" si="96"/>
        <v>137</v>
      </c>
    </row>
    <row r="160" spans="1:36" ht="20.25" customHeight="1" x14ac:dyDescent="0.15">
      <c r="A160" s="11">
        <v>138</v>
      </c>
      <c r="B160" s="22" t="str">
        <f>IF(基本データ入力!L141="","",基本データ入力!L141)</f>
        <v/>
      </c>
      <c r="C160" s="5" t="str">
        <f>IF('処理用（さわらないようにお願いします）'!$I140="","",'処理用（さわらないようにお願いします）'!$I140)</f>
        <v/>
      </c>
      <c r="D160" s="92" t="str">
        <f>IF(基本データ入力!M141="","",基本データ入力!M141)</f>
        <v/>
      </c>
      <c r="E160" s="13"/>
      <c r="F160" s="12"/>
      <c r="G160" s="192"/>
      <c r="H160" s="193"/>
      <c r="I160" s="185"/>
      <c r="J160" s="14"/>
      <c r="K160" s="12"/>
      <c r="L160" s="192"/>
      <c r="M160" s="199"/>
      <c r="N160" s="185"/>
      <c r="O160" s="142"/>
      <c r="P160" s="142"/>
      <c r="Q160" s="3">
        <f t="shared" si="78"/>
        <v>0</v>
      </c>
      <c r="R160" s="3">
        <f t="shared" si="79"/>
        <v>0</v>
      </c>
      <c r="S160" s="3">
        <f t="shared" si="80"/>
        <v>0</v>
      </c>
      <c r="T160" s="3">
        <f t="shared" si="81"/>
        <v>0</v>
      </c>
      <c r="U160" s="139">
        <f t="shared" si="82"/>
        <v>0</v>
      </c>
      <c r="V160" s="139">
        <f t="shared" si="83"/>
        <v>0</v>
      </c>
      <c r="W160" s="139" t="str">
        <f t="shared" si="84"/>
        <v/>
      </c>
      <c r="X160" s="139" t="str">
        <f t="shared" si="85"/>
        <v/>
      </c>
      <c r="Y160" s="139" t="str">
        <f t="shared" si="86"/>
        <v/>
      </c>
      <c r="Z160" s="139" t="str">
        <f t="shared" si="87"/>
        <v/>
      </c>
      <c r="AA160" s="139" t="str">
        <f t="shared" si="88"/>
        <v/>
      </c>
      <c r="AB160" s="139" t="str">
        <f t="shared" si="89"/>
        <v/>
      </c>
      <c r="AC160" s="139" t="str">
        <f t="shared" si="90"/>
        <v/>
      </c>
      <c r="AD160" s="139" t="str">
        <f t="shared" si="91"/>
        <v/>
      </c>
      <c r="AE160" s="139" t="str">
        <f t="shared" si="92"/>
        <v/>
      </c>
      <c r="AF160" s="139" t="str">
        <f t="shared" si="93"/>
        <v/>
      </c>
      <c r="AG160" s="139" t="str">
        <f t="shared" si="94"/>
        <v/>
      </c>
      <c r="AH160" s="139" t="str">
        <f t="shared" si="95"/>
        <v/>
      </c>
      <c r="AJ160" s="163">
        <f t="shared" si="96"/>
        <v>138</v>
      </c>
    </row>
    <row r="161" spans="1:36" ht="20.25" customHeight="1" x14ac:dyDescent="0.15">
      <c r="A161" s="11">
        <v>139</v>
      </c>
      <c r="B161" s="22" t="str">
        <f>IF(基本データ入力!L142="","",基本データ入力!L142)</f>
        <v/>
      </c>
      <c r="C161" s="5" t="str">
        <f>IF('処理用（さわらないようにお願いします）'!$I141="","",'処理用（さわらないようにお願いします）'!$I141)</f>
        <v/>
      </c>
      <c r="D161" s="92" t="str">
        <f>IF(基本データ入力!M142="","",基本データ入力!M142)</f>
        <v/>
      </c>
      <c r="E161" s="13"/>
      <c r="F161" s="12"/>
      <c r="G161" s="192"/>
      <c r="H161" s="193"/>
      <c r="I161" s="185"/>
      <c r="J161" s="14"/>
      <c r="K161" s="12"/>
      <c r="L161" s="192"/>
      <c r="M161" s="199"/>
      <c r="N161" s="185"/>
      <c r="O161" s="142"/>
      <c r="P161" s="142"/>
      <c r="Q161" s="3">
        <f t="shared" si="78"/>
        <v>0</v>
      </c>
      <c r="R161" s="3">
        <f t="shared" si="79"/>
        <v>0</v>
      </c>
      <c r="S161" s="3">
        <f t="shared" si="80"/>
        <v>0</v>
      </c>
      <c r="T161" s="3">
        <f t="shared" si="81"/>
        <v>0</v>
      </c>
      <c r="U161" s="139">
        <f t="shared" si="82"/>
        <v>0</v>
      </c>
      <c r="V161" s="139">
        <f t="shared" si="83"/>
        <v>0</v>
      </c>
      <c r="W161" s="139" t="str">
        <f t="shared" si="84"/>
        <v/>
      </c>
      <c r="X161" s="139" t="str">
        <f t="shared" si="85"/>
        <v/>
      </c>
      <c r="Y161" s="139" t="str">
        <f t="shared" si="86"/>
        <v/>
      </c>
      <c r="Z161" s="139" t="str">
        <f t="shared" si="87"/>
        <v/>
      </c>
      <c r="AA161" s="139" t="str">
        <f t="shared" si="88"/>
        <v/>
      </c>
      <c r="AB161" s="139" t="str">
        <f t="shared" si="89"/>
        <v/>
      </c>
      <c r="AC161" s="139" t="str">
        <f t="shared" si="90"/>
        <v/>
      </c>
      <c r="AD161" s="139" t="str">
        <f t="shared" si="91"/>
        <v/>
      </c>
      <c r="AE161" s="139" t="str">
        <f t="shared" si="92"/>
        <v/>
      </c>
      <c r="AF161" s="139" t="str">
        <f t="shared" si="93"/>
        <v/>
      </c>
      <c r="AG161" s="139" t="str">
        <f t="shared" si="94"/>
        <v/>
      </c>
      <c r="AH161" s="139" t="str">
        <f t="shared" si="95"/>
        <v/>
      </c>
      <c r="AJ161" s="163">
        <f t="shared" si="96"/>
        <v>139</v>
      </c>
    </row>
    <row r="162" spans="1:36" ht="20.25" customHeight="1" x14ac:dyDescent="0.15">
      <c r="A162" s="11">
        <v>140</v>
      </c>
      <c r="B162" s="22" t="str">
        <f>IF(基本データ入力!L143="","",基本データ入力!L143)</f>
        <v/>
      </c>
      <c r="C162" s="5" t="str">
        <f>IF('処理用（さわらないようにお願いします）'!$I142="","",'処理用（さわらないようにお願いします）'!$I142)</f>
        <v/>
      </c>
      <c r="D162" s="92" t="str">
        <f>IF(基本データ入力!M143="","",基本データ入力!M143)</f>
        <v/>
      </c>
      <c r="E162" s="13"/>
      <c r="F162" s="12"/>
      <c r="G162" s="192"/>
      <c r="H162" s="193"/>
      <c r="I162" s="185"/>
      <c r="J162" s="14"/>
      <c r="K162" s="12"/>
      <c r="L162" s="192"/>
      <c r="M162" s="199"/>
      <c r="N162" s="185"/>
      <c r="O162" s="142"/>
      <c r="P162" s="142"/>
      <c r="Q162" s="3">
        <f t="shared" si="78"/>
        <v>0</v>
      </c>
      <c r="R162" s="3">
        <f t="shared" si="79"/>
        <v>0</v>
      </c>
      <c r="S162" s="3">
        <f t="shared" si="80"/>
        <v>0</v>
      </c>
      <c r="T162" s="3">
        <f t="shared" si="81"/>
        <v>0</v>
      </c>
      <c r="U162" s="139">
        <f t="shared" si="82"/>
        <v>0</v>
      </c>
      <c r="V162" s="139">
        <f t="shared" si="83"/>
        <v>0</v>
      </c>
      <c r="W162" s="139" t="str">
        <f t="shared" si="84"/>
        <v/>
      </c>
      <c r="X162" s="139" t="str">
        <f t="shared" si="85"/>
        <v/>
      </c>
      <c r="Y162" s="139" t="str">
        <f t="shared" si="86"/>
        <v/>
      </c>
      <c r="Z162" s="139" t="str">
        <f t="shared" si="87"/>
        <v/>
      </c>
      <c r="AA162" s="139" t="str">
        <f t="shared" si="88"/>
        <v/>
      </c>
      <c r="AB162" s="139" t="str">
        <f t="shared" si="89"/>
        <v/>
      </c>
      <c r="AC162" s="139" t="str">
        <f t="shared" si="90"/>
        <v/>
      </c>
      <c r="AD162" s="139" t="str">
        <f t="shared" si="91"/>
        <v/>
      </c>
      <c r="AE162" s="139" t="str">
        <f t="shared" si="92"/>
        <v/>
      </c>
      <c r="AF162" s="139" t="str">
        <f t="shared" si="93"/>
        <v/>
      </c>
      <c r="AG162" s="139" t="str">
        <f t="shared" si="94"/>
        <v/>
      </c>
      <c r="AH162" s="139" t="str">
        <f t="shared" si="95"/>
        <v/>
      </c>
      <c r="AJ162" s="163">
        <f t="shared" si="96"/>
        <v>140</v>
      </c>
    </row>
    <row r="163" spans="1:36" ht="20.25" customHeight="1" x14ac:dyDescent="0.15">
      <c r="A163" s="11">
        <v>141</v>
      </c>
      <c r="B163" s="22" t="str">
        <f>IF(基本データ入力!L144="","",基本データ入力!L144)</f>
        <v/>
      </c>
      <c r="C163" s="5" t="str">
        <f>IF('処理用（さわらないようにお願いします）'!$I143="","",'処理用（さわらないようにお願いします）'!$I143)</f>
        <v/>
      </c>
      <c r="D163" s="92" t="str">
        <f>IF(基本データ入力!M144="","",基本データ入力!M144)</f>
        <v/>
      </c>
      <c r="E163" s="13"/>
      <c r="F163" s="12"/>
      <c r="G163" s="192"/>
      <c r="H163" s="193"/>
      <c r="I163" s="185"/>
      <c r="J163" s="14"/>
      <c r="K163" s="12"/>
      <c r="L163" s="192"/>
      <c r="M163" s="199"/>
      <c r="N163" s="185"/>
      <c r="O163" s="142"/>
      <c r="P163" s="142"/>
      <c r="Q163" s="3">
        <f t="shared" si="78"/>
        <v>0</v>
      </c>
      <c r="R163" s="3">
        <f t="shared" si="79"/>
        <v>0</v>
      </c>
      <c r="S163" s="3">
        <f t="shared" si="80"/>
        <v>0</v>
      </c>
      <c r="T163" s="3">
        <f t="shared" si="81"/>
        <v>0</v>
      </c>
      <c r="U163" s="139">
        <f t="shared" si="82"/>
        <v>0</v>
      </c>
      <c r="V163" s="139">
        <f t="shared" si="83"/>
        <v>0</v>
      </c>
      <c r="W163" s="139" t="str">
        <f t="shared" si="84"/>
        <v/>
      </c>
      <c r="X163" s="139" t="str">
        <f t="shared" si="85"/>
        <v/>
      </c>
      <c r="Y163" s="139" t="str">
        <f t="shared" si="86"/>
        <v/>
      </c>
      <c r="Z163" s="139" t="str">
        <f t="shared" si="87"/>
        <v/>
      </c>
      <c r="AA163" s="139" t="str">
        <f t="shared" si="88"/>
        <v/>
      </c>
      <c r="AB163" s="139" t="str">
        <f t="shared" si="89"/>
        <v/>
      </c>
      <c r="AC163" s="139" t="str">
        <f t="shared" si="90"/>
        <v/>
      </c>
      <c r="AD163" s="139" t="str">
        <f t="shared" si="91"/>
        <v/>
      </c>
      <c r="AE163" s="139" t="str">
        <f t="shared" si="92"/>
        <v/>
      </c>
      <c r="AF163" s="139" t="str">
        <f t="shared" si="93"/>
        <v/>
      </c>
      <c r="AG163" s="139" t="str">
        <f t="shared" si="94"/>
        <v/>
      </c>
      <c r="AH163" s="139" t="str">
        <f t="shared" si="95"/>
        <v/>
      </c>
      <c r="AJ163" s="163">
        <f t="shared" si="96"/>
        <v>141</v>
      </c>
    </row>
    <row r="164" spans="1:36" ht="20.25" customHeight="1" x14ac:dyDescent="0.15">
      <c r="A164" s="11">
        <v>142</v>
      </c>
      <c r="B164" s="22" t="str">
        <f>IF(基本データ入力!L145="","",基本データ入力!L145)</f>
        <v/>
      </c>
      <c r="C164" s="5" t="str">
        <f>IF('処理用（さわらないようにお願いします）'!$I144="","",'処理用（さわらないようにお願いします）'!$I144)</f>
        <v/>
      </c>
      <c r="D164" s="92" t="str">
        <f>IF(基本データ入力!M145="","",基本データ入力!M145)</f>
        <v/>
      </c>
      <c r="E164" s="13"/>
      <c r="F164" s="12"/>
      <c r="G164" s="192"/>
      <c r="H164" s="193"/>
      <c r="I164" s="185"/>
      <c r="J164" s="14"/>
      <c r="K164" s="12"/>
      <c r="L164" s="192"/>
      <c r="M164" s="199"/>
      <c r="N164" s="185"/>
      <c r="O164" s="142"/>
      <c r="P164" s="142"/>
      <c r="Q164" s="3">
        <f t="shared" si="78"/>
        <v>0</v>
      </c>
      <c r="R164" s="3">
        <f t="shared" si="79"/>
        <v>0</v>
      </c>
      <c r="S164" s="3">
        <f t="shared" si="80"/>
        <v>0</v>
      </c>
      <c r="T164" s="3">
        <f t="shared" si="81"/>
        <v>0</v>
      </c>
      <c r="U164" s="139">
        <f t="shared" si="82"/>
        <v>0</v>
      </c>
      <c r="V164" s="139">
        <f t="shared" si="83"/>
        <v>0</v>
      </c>
      <c r="W164" s="139" t="str">
        <f t="shared" si="84"/>
        <v/>
      </c>
      <c r="X164" s="139" t="str">
        <f t="shared" si="85"/>
        <v/>
      </c>
      <c r="Y164" s="139" t="str">
        <f t="shared" si="86"/>
        <v/>
      </c>
      <c r="Z164" s="139" t="str">
        <f t="shared" si="87"/>
        <v/>
      </c>
      <c r="AA164" s="139" t="str">
        <f t="shared" si="88"/>
        <v/>
      </c>
      <c r="AB164" s="139" t="str">
        <f t="shared" si="89"/>
        <v/>
      </c>
      <c r="AC164" s="139" t="str">
        <f t="shared" si="90"/>
        <v/>
      </c>
      <c r="AD164" s="139" t="str">
        <f t="shared" si="91"/>
        <v/>
      </c>
      <c r="AE164" s="139" t="str">
        <f t="shared" si="92"/>
        <v/>
      </c>
      <c r="AF164" s="139" t="str">
        <f t="shared" si="93"/>
        <v/>
      </c>
      <c r="AG164" s="139" t="str">
        <f t="shared" si="94"/>
        <v/>
      </c>
      <c r="AH164" s="139" t="str">
        <f t="shared" si="95"/>
        <v/>
      </c>
      <c r="AJ164" s="163">
        <f t="shared" si="96"/>
        <v>142</v>
      </c>
    </row>
    <row r="165" spans="1:36" ht="20.25" customHeight="1" x14ac:dyDescent="0.15">
      <c r="A165" s="11">
        <v>143</v>
      </c>
      <c r="B165" s="22" t="str">
        <f>IF(基本データ入力!L146="","",基本データ入力!L146)</f>
        <v/>
      </c>
      <c r="C165" s="5" t="str">
        <f>IF('処理用（さわらないようにお願いします）'!$I145="","",'処理用（さわらないようにお願いします）'!$I145)</f>
        <v/>
      </c>
      <c r="D165" s="92" t="str">
        <f>IF(基本データ入力!M146="","",基本データ入力!M146)</f>
        <v/>
      </c>
      <c r="E165" s="13"/>
      <c r="F165" s="12"/>
      <c r="G165" s="192"/>
      <c r="H165" s="193"/>
      <c r="I165" s="185"/>
      <c r="J165" s="14"/>
      <c r="K165" s="12"/>
      <c r="L165" s="192"/>
      <c r="M165" s="199"/>
      <c r="N165" s="185"/>
      <c r="O165" s="142"/>
      <c r="P165" s="142"/>
      <c r="Q165" s="3">
        <f t="shared" si="78"/>
        <v>0</v>
      </c>
      <c r="R165" s="3">
        <f t="shared" si="79"/>
        <v>0</v>
      </c>
      <c r="S165" s="3">
        <f t="shared" si="80"/>
        <v>0</v>
      </c>
      <c r="T165" s="3">
        <f t="shared" si="81"/>
        <v>0</v>
      </c>
      <c r="U165" s="139">
        <f t="shared" si="82"/>
        <v>0</v>
      </c>
      <c r="V165" s="139">
        <f t="shared" si="83"/>
        <v>0</v>
      </c>
      <c r="W165" s="139" t="str">
        <f t="shared" si="84"/>
        <v/>
      </c>
      <c r="X165" s="139" t="str">
        <f t="shared" si="85"/>
        <v/>
      </c>
      <c r="Y165" s="139" t="str">
        <f t="shared" si="86"/>
        <v/>
      </c>
      <c r="Z165" s="139" t="str">
        <f t="shared" si="87"/>
        <v/>
      </c>
      <c r="AA165" s="139" t="str">
        <f t="shared" si="88"/>
        <v/>
      </c>
      <c r="AB165" s="139" t="str">
        <f t="shared" si="89"/>
        <v/>
      </c>
      <c r="AC165" s="139" t="str">
        <f t="shared" si="90"/>
        <v/>
      </c>
      <c r="AD165" s="139" t="str">
        <f t="shared" si="91"/>
        <v/>
      </c>
      <c r="AE165" s="139" t="str">
        <f t="shared" si="92"/>
        <v/>
      </c>
      <c r="AF165" s="139" t="str">
        <f t="shared" si="93"/>
        <v/>
      </c>
      <c r="AG165" s="139" t="str">
        <f t="shared" si="94"/>
        <v/>
      </c>
      <c r="AH165" s="139" t="str">
        <f t="shared" si="95"/>
        <v/>
      </c>
      <c r="AJ165" s="163">
        <f t="shared" si="96"/>
        <v>143</v>
      </c>
    </row>
    <row r="166" spans="1:36" ht="20.25" customHeight="1" x14ac:dyDescent="0.15">
      <c r="A166" s="11">
        <v>144</v>
      </c>
      <c r="B166" s="22" t="str">
        <f>IF(基本データ入力!L147="","",基本データ入力!L147)</f>
        <v/>
      </c>
      <c r="C166" s="5" t="str">
        <f>IF('処理用（さわらないようにお願いします）'!$I146="","",'処理用（さわらないようにお願いします）'!$I146)</f>
        <v/>
      </c>
      <c r="D166" s="92" t="str">
        <f>IF(基本データ入力!M147="","",基本データ入力!M147)</f>
        <v/>
      </c>
      <c r="E166" s="13"/>
      <c r="F166" s="12"/>
      <c r="G166" s="192"/>
      <c r="H166" s="193"/>
      <c r="I166" s="185"/>
      <c r="J166" s="14"/>
      <c r="K166" s="12"/>
      <c r="L166" s="192"/>
      <c r="M166" s="199"/>
      <c r="N166" s="185"/>
      <c r="O166" s="142"/>
      <c r="P166" s="142"/>
      <c r="Q166" s="3">
        <f t="shared" si="78"/>
        <v>0</v>
      </c>
      <c r="R166" s="3">
        <f t="shared" si="79"/>
        <v>0</v>
      </c>
      <c r="S166" s="3">
        <f t="shared" si="80"/>
        <v>0</v>
      </c>
      <c r="T166" s="3">
        <f t="shared" si="81"/>
        <v>0</v>
      </c>
      <c r="U166" s="139">
        <f t="shared" si="82"/>
        <v>0</v>
      </c>
      <c r="V166" s="139">
        <f t="shared" si="83"/>
        <v>0</v>
      </c>
      <c r="W166" s="139" t="str">
        <f t="shared" si="84"/>
        <v/>
      </c>
      <c r="X166" s="139" t="str">
        <f t="shared" si="85"/>
        <v/>
      </c>
      <c r="Y166" s="139" t="str">
        <f t="shared" si="86"/>
        <v/>
      </c>
      <c r="Z166" s="139" t="str">
        <f t="shared" si="87"/>
        <v/>
      </c>
      <c r="AA166" s="139" t="str">
        <f t="shared" si="88"/>
        <v/>
      </c>
      <c r="AB166" s="139" t="str">
        <f t="shared" si="89"/>
        <v/>
      </c>
      <c r="AC166" s="139" t="str">
        <f t="shared" si="90"/>
        <v/>
      </c>
      <c r="AD166" s="139" t="str">
        <f t="shared" si="91"/>
        <v/>
      </c>
      <c r="AE166" s="139" t="str">
        <f t="shared" si="92"/>
        <v/>
      </c>
      <c r="AF166" s="139" t="str">
        <f t="shared" si="93"/>
        <v/>
      </c>
      <c r="AG166" s="139" t="str">
        <f t="shared" si="94"/>
        <v/>
      </c>
      <c r="AH166" s="139" t="str">
        <f t="shared" si="95"/>
        <v/>
      </c>
      <c r="AJ166" s="163">
        <f t="shared" si="96"/>
        <v>144</v>
      </c>
    </row>
    <row r="167" spans="1:36" ht="20.25" customHeight="1" x14ac:dyDescent="0.15">
      <c r="A167" s="11">
        <v>145</v>
      </c>
      <c r="B167" s="22" t="str">
        <f>IF(基本データ入力!L148="","",基本データ入力!L148)</f>
        <v/>
      </c>
      <c r="C167" s="5" t="str">
        <f>IF('処理用（さわらないようにお願いします）'!$I147="","",'処理用（さわらないようにお願いします）'!$I147)</f>
        <v/>
      </c>
      <c r="D167" s="92" t="str">
        <f>IF(基本データ入力!M148="","",基本データ入力!M148)</f>
        <v/>
      </c>
      <c r="E167" s="13"/>
      <c r="F167" s="12"/>
      <c r="G167" s="192"/>
      <c r="H167" s="193"/>
      <c r="I167" s="185"/>
      <c r="J167" s="14"/>
      <c r="K167" s="12"/>
      <c r="L167" s="192"/>
      <c r="M167" s="199"/>
      <c r="N167" s="185"/>
      <c r="O167" s="142"/>
      <c r="P167" s="142"/>
      <c r="Q167" s="3">
        <f t="shared" si="78"/>
        <v>0</v>
      </c>
      <c r="R167" s="3">
        <f t="shared" si="79"/>
        <v>0</v>
      </c>
      <c r="S167" s="3">
        <f t="shared" si="80"/>
        <v>0</v>
      </c>
      <c r="T167" s="3">
        <f t="shared" si="81"/>
        <v>0</v>
      </c>
      <c r="U167" s="139">
        <f t="shared" si="82"/>
        <v>0</v>
      </c>
      <c r="V167" s="139">
        <f t="shared" si="83"/>
        <v>0</v>
      </c>
      <c r="W167" s="139" t="str">
        <f t="shared" si="84"/>
        <v/>
      </c>
      <c r="X167" s="139" t="str">
        <f t="shared" si="85"/>
        <v/>
      </c>
      <c r="Y167" s="139" t="str">
        <f t="shared" si="86"/>
        <v/>
      </c>
      <c r="Z167" s="139" t="str">
        <f t="shared" si="87"/>
        <v/>
      </c>
      <c r="AA167" s="139" t="str">
        <f t="shared" si="88"/>
        <v/>
      </c>
      <c r="AB167" s="139" t="str">
        <f t="shared" si="89"/>
        <v/>
      </c>
      <c r="AC167" s="139" t="str">
        <f t="shared" si="90"/>
        <v/>
      </c>
      <c r="AD167" s="139" t="str">
        <f t="shared" si="91"/>
        <v/>
      </c>
      <c r="AE167" s="139" t="str">
        <f t="shared" si="92"/>
        <v/>
      </c>
      <c r="AF167" s="139" t="str">
        <f t="shared" si="93"/>
        <v/>
      </c>
      <c r="AG167" s="139" t="str">
        <f t="shared" si="94"/>
        <v/>
      </c>
      <c r="AH167" s="139" t="str">
        <f t="shared" si="95"/>
        <v/>
      </c>
      <c r="AJ167" s="163">
        <f t="shared" si="96"/>
        <v>145</v>
      </c>
    </row>
    <row r="168" spans="1:36" ht="20.25" customHeight="1" x14ac:dyDescent="0.15">
      <c r="A168" s="11">
        <v>146</v>
      </c>
      <c r="B168" s="22" t="str">
        <f>IF(基本データ入力!L149="","",基本データ入力!L149)</f>
        <v/>
      </c>
      <c r="C168" s="5" t="str">
        <f>IF('処理用（さわらないようにお願いします）'!$I148="","",'処理用（さわらないようにお願いします）'!$I148)</f>
        <v/>
      </c>
      <c r="D168" s="92" t="str">
        <f>IF(基本データ入力!M149="","",基本データ入力!M149)</f>
        <v/>
      </c>
      <c r="E168" s="13"/>
      <c r="F168" s="12"/>
      <c r="G168" s="192"/>
      <c r="H168" s="193"/>
      <c r="I168" s="185"/>
      <c r="J168" s="14"/>
      <c r="K168" s="12"/>
      <c r="L168" s="192"/>
      <c r="M168" s="199"/>
      <c r="N168" s="185"/>
      <c r="O168" s="142"/>
      <c r="P168" s="142"/>
      <c r="Q168" s="3">
        <f t="shared" si="78"/>
        <v>0</v>
      </c>
      <c r="R168" s="3">
        <f t="shared" si="79"/>
        <v>0</v>
      </c>
      <c r="S168" s="3">
        <f t="shared" si="80"/>
        <v>0</v>
      </c>
      <c r="T168" s="3">
        <f t="shared" si="81"/>
        <v>0</v>
      </c>
      <c r="U168" s="139">
        <f t="shared" si="82"/>
        <v>0</v>
      </c>
      <c r="V168" s="139">
        <f t="shared" si="83"/>
        <v>0</v>
      </c>
      <c r="W168" s="139" t="str">
        <f t="shared" si="84"/>
        <v/>
      </c>
      <c r="X168" s="139" t="str">
        <f t="shared" si="85"/>
        <v/>
      </c>
      <c r="Y168" s="139" t="str">
        <f t="shared" si="86"/>
        <v/>
      </c>
      <c r="Z168" s="139" t="str">
        <f t="shared" si="87"/>
        <v/>
      </c>
      <c r="AA168" s="139" t="str">
        <f t="shared" si="88"/>
        <v/>
      </c>
      <c r="AB168" s="139" t="str">
        <f t="shared" si="89"/>
        <v/>
      </c>
      <c r="AC168" s="139" t="str">
        <f t="shared" si="90"/>
        <v/>
      </c>
      <c r="AD168" s="139" t="str">
        <f t="shared" si="91"/>
        <v/>
      </c>
      <c r="AE168" s="139" t="str">
        <f t="shared" si="92"/>
        <v/>
      </c>
      <c r="AF168" s="139" t="str">
        <f t="shared" si="93"/>
        <v/>
      </c>
      <c r="AG168" s="139" t="str">
        <f t="shared" si="94"/>
        <v/>
      </c>
      <c r="AH168" s="139" t="str">
        <f t="shared" si="95"/>
        <v/>
      </c>
      <c r="AJ168" s="163">
        <f t="shared" si="96"/>
        <v>146</v>
      </c>
    </row>
    <row r="169" spans="1:36" ht="20.25" customHeight="1" x14ac:dyDescent="0.15">
      <c r="A169" s="11">
        <v>147</v>
      </c>
      <c r="B169" s="22" t="str">
        <f>IF(基本データ入力!L150="","",基本データ入力!L150)</f>
        <v/>
      </c>
      <c r="C169" s="5" t="str">
        <f>IF('処理用（さわらないようにお願いします）'!$I149="","",'処理用（さわらないようにお願いします）'!$I149)</f>
        <v/>
      </c>
      <c r="D169" s="92" t="str">
        <f>IF(基本データ入力!M150="","",基本データ入力!M150)</f>
        <v/>
      </c>
      <c r="E169" s="13"/>
      <c r="F169" s="12"/>
      <c r="G169" s="192"/>
      <c r="H169" s="193"/>
      <c r="I169" s="185"/>
      <c r="J169" s="14"/>
      <c r="K169" s="12"/>
      <c r="L169" s="192"/>
      <c r="M169" s="199"/>
      <c r="N169" s="185"/>
      <c r="O169" s="142"/>
      <c r="P169" s="142"/>
      <c r="Q169" s="3">
        <f t="shared" si="78"/>
        <v>0</v>
      </c>
      <c r="R169" s="3">
        <f t="shared" si="79"/>
        <v>0</v>
      </c>
      <c r="S169" s="3">
        <f t="shared" si="80"/>
        <v>0</v>
      </c>
      <c r="T169" s="3">
        <f t="shared" si="81"/>
        <v>0</v>
      </c>
      <c r="U169" s="139">
        <f t="shared" si="82"/>
        <v>0</v>
      </c>
      <c r="V169" s="139">
        <f t="shared" si="83"/>
        <v>0</v>
      </c>
      <c r="W169" s="139" t="str">
        <f t="shared" si="84"/>
        <v/>
      </c>
      <c r="X169" s="139" t="str">
        <f t="shared" si="85"/>
        <v/>
      </c>
      <c r="Y169" s="139" t="str">
        <f t="shared" si="86"/>
        <v/>
      </c>
      <c r="Z169" s="139" t="str">
        <f t="shared" si="87"/>
        <v/>
      </c>
      <c r="AA169" s="139" t="str">
        <f t="shared" si="88"/>
        <v/>
      </c>
      <c r="AB169" s="139" t="str">
        <f t="shared" si="89"/>
        <v/>
      </c>
      <c r="AC169" s="139" t="str">
        <f t="shared" si="90"/>
        <v/>
      </c>
      <c r="AD169" s="139" t="str">
        <f t="shared" si="91"/>
        <v/>
      </c>
      <c r="AE169" s="139" t="str">
        <f t="shared" si="92"/>
        <v/>
      </c>
      <c r="AF169" s="139" t="str">
        <f t="shared" si="93"/>
        <v/>
      </c>
      <c r="AG169" s="139" t="str">
        <f t="shared" si="94"/>
        <v/>
      </c>
      <c r="AH169" s="139" t="str">
        <f t="shared" si="95"/>
        <v/>
      </c>
      <c r="AJ169" s="163">
        <f t="shared" si="96"/>
        <v>147</v>
      </c>
    </row>
    <row r="170" spans="1:36" ht="20.25" customHeight="1" x14ac:dyDescent="0.15">
      <c r="A170" s="11">
        <v>148</v>
      </c>
      <c r="B170" s="22" t="str">
        <f>IF(基本データ入力!L151="","",基本データ入力!L151)</f>
        <v/>
      </c>
      <c r="C170" s="5" t="str">
        <f>IF('処理用（さわらないようにお願いします）'!$I150="","",'処理用（さわらないようにお願いします）'!$I150)</f>
        <v/>
      </c>
      <c r="D170" s="92" t="str">
        <f>IF(基本データ入力!M151="","",基本データ入力!M151)</f>
        <v/>
      </c>
      <c r="E170" s="13"/>
      <c r="F170" s="12"/>
      <c r="G170" s="192"/>
      <c r="H170" s="193"/>
      <c r="I170" s="185"/>
      <c r="J170" s="14"/>
      <c r="K170" s="12"/>
      <c r="L170" s="192"/>
      <c r="M170" s="199"/>
      <c r="N170" s="185"/>
      <c r="O170" s="142"/>
      <c r="P170" s="142"/>
      <c r="Q170" s="3">
        <f t="shared" si="78"/>
        <v>0</v>
      </c>
      <c r="R170" s="3">
        <f t="shared" si="79"/>
        <v>0</v>
      </c>
      <c r="S170" s="3">
        <f t="shared" si="80"/>
        <v>0</v>
      </c>
      <c r="T170" s="3">
        <f t="shared" si="81"/>
        <v>0</v>
      </c>
      <c r="U170" s="139">
        <f t="shared" si="82"/>
        <v>0</v>
      </c>
      <c r="V170" s="139">
        <f t="shared" si="83"/>
        <v>0</v>
      </c>
      <c r="W170" s="139" t="str">
        <f t="shared" si="84"/>
        <v/>
      </c>
      <c r="X170" s="139" t="str">
        <f t="shared" si="85"/>
        <v/>
      </c>
      <c r="Y170" s="139" t="str">
        <f t="shared" si="86"/>
        <v/>
      </c>
      <c r="Z170" s="139" t="str">
        <f t="shared" si="87"/>
        <v/>
      </c>
      <c r="AA170" s="139" t="str">
        <f t="shared" si="88"/>
        <v/>
      </c>
      <c r="AB170" s="139" t="str">
        <f t="shared" si="89"/>
        <v/>
      </c>
      <c r="AC170" s="139" t="str">
        <f t="shared" si="90"/>
        <v/>
      </c>
      <c r="AD170" s="139" t="str">
        <f t="shared" si="91"/>
        <v/>
      </c>
      <c r="AE170" s="139" t="str">
        <f t="shared" si="92"/>
        <v/>
      </c>
      <c r="AF170" s="139" t="str">
        <f t="shared" si="93"/>
        <v/>
      </c>
      <c r="AG170" s="139" t="str">
        <f t="shared" si="94"/>
        <v/>
      </c>
      <c r="AH170" s="139" t="str">
        <f t="shared" si="95"/>
        <v/>
      </c>
      <c r="AJ170" s="163">
        <f t="shared" si="96"/>
        <v>148</v>
      </c>
    </row>
    <row r="171" spans="1:36" ht="20.25" customHeight="1" x14ac:dyDescent="0.15">
      <c r="A171" s="11">
        <v>149</v>
      </c>
      <c r="B171" s="22" t="str">
        <f>IF(基本データ入力!L152="","",基本データ入力!L152)</f>
        <v/>
      </c>
      <c r="C171" s="5" t="str">
        <f>IF('処理用（さわらないようにお願いします）'!$I151="","",'処理用（さわらないようにお願いします）'!$I151)</f>
        <v/>
      </c>
      <c r="D171" s="92" t="str">
        <f>IF(基本データ入力!M152="","",基本データ入力!M152)</f>
        <v/>
      </c>
      <c r="E171" s="13"/>
      <c r="F171" s="12"/>
      <c r="G171" s="192"/>
      <c r="H171" s="193"/>
      <c r="I171" s="185"/>
      <c r="J171" s="14"/>
      <c r="K171" s="12"/>
      <c r="L171" s="192"/>
      <c r="M171" s="199"/>
      <c r="N171" s="185"/>
      <c r="O171" s="142"/>
      <c r="P171" s="142"/>
      <c r="Q171" s="3">
        <f t="shared" si="78"/>
        <v>0</v>
      </c>
      <c r="R171" s="3">
        <f t="shared" si="79"/>
        <v>0</v>
      </c>
      <c r="S171" s="3">
        <f t="shared" si="80"/>
        <v>0</v>
      </c>
      <c r="T171" s="3">
        <f t="shared" si="81"/>
        <v>0</v>
      </c>
      <c r="U171" s="139">
        <f t="shared" si="82"/>
        <v>0</v>
      </c>
      <c r="V171" s="139">
        <f t="shared" si="83"/>
        <v>0</v>
      </c>
      <c r="W171" s="139" t="str">
        <f t="shared" si="84"/>
        <v/>
      </c>
      <c r="X171" s="139" t="str">
        <f t="shared" si="85"/>
        <v/>
      </c>
      <c r="Y171" s="139" t="str">
        <f t="shared" si="86"/>
        <v/>
      </c>
      <c r="Z171" s="139" t="str">
        <f t="shared" si="87"/>
        <v/>
      </c>
      <c r="AA171" s="139" t="str">
        <f t="shared" si="88"/>
        <v/>
      </c>
      <c r="AB171" s="139" t="str">
        <f t="shared" si="89"/>
        <v/>
      </c>
      <c r="AC171" s="139" t="str">
        <f t="shared" si="90"/>
        <v/>
      </c>
      <c r="AD171" s="139" t="str">
        <f t="shared" si="91"/>
        <v/>
      </c>
      <c r="AE171" s="139" t="str">
        <f t="shared" si="92"/>
        <v/>
      </c>
      <c r="AF171" s="139" t="str">
        <f t="shared" si="93"/>
        <v/>
      </c>
      <c r="AG171" s="139" t="str">
        <f t="shared" si="94"/>
        <v/>
      </c>
      <c r="AH171" s="139" t="str">
        <f t="shared" si="95"/>
        <v/>
      </c>
      <c r="AJ171" s="163">
        <f t="shared" si="96"/>
        <v>149</v>
      </c>
    </row>
    <row r="172" spans="1:36" ht="20.25" customHeight="1" thickBot="1" x14ac:dyDescent="0.2">
      <c r="A172" s="11">
        <v>150</v>
      </c>
      <c r="B172" s="93" t="str">
        <f>IF(基本データ入力!L153="","",基本データ入力!L153)</f>
        <v/>
      </c>
      <c r="C172" s="90" t="str">
        <f>IF('処理用（さわらないようにお願いします）'!$I152="","",'処理用（さわらないようにお願いします）'!$I152)</f>
        <v/>
      </c>
      <c r="D172" s="94" t="str">
        <f>IF(基本データ入力!M153="","",基本データ入力!M153)</f>
        <v/>
      </c>
      <c r="E172" s="16"/>
      <c r="F172" s="15"/>
      <c r="G172" s="194"/>
      <c r="H172" s="195"/>
      <c r="I172" s="186"/>
      <c r="J172" s="17"/>
      <c r="K172" s="15"/>
      <c r="L172" s="194"/>
      <c r="M172" s="200"/>
      <c r="N172" s="186"/>
      <c r="O172" s="142"/>
      <c r="P172" s="142"/>
      <c r="Q172" s="3">
        <f t="shared" si="78"/>
        <v>0</v>
      </c>
      <c r="R172" s="3">
        <f t="shared" si="79"/>
        <v>0</v>
      </c>
      <c r="S172" s="3">
        <f t="shared" si="80"/>
        <v>0</v>
      </c>
      <c r="T172" s="3">
        <f t="shared" si="81"/>
        <v>0</v>
      </c>
      <c r="U172" s="139">
        <f t="shared" si="82"/>
        <v>0</v>
      </c>
      <c r="V172" s="139">
        <f t="shared" si="83"/>
        <v>0</v>
      </c>
      <c r="W172" s="139" t="str">
        <f t="shared" si="84"/>
        <v/>
      </c>
      <c r="X172" s="139" t="str">
        <f t="shared" si="85"/>
        <v/>
      </c>
      <c r="Y172" s="139" t="str">
        <f t="shared" si="86"/>
        <v/>
      </c>
      <c r="Z172" s="139" t="str">
        <f t="shared" si="87"/>
        <v/>
      </c>
      <c r="AA172" s="139" t="str">
        <f t="shared" si="88"/>
        <v/>
      </c>
      <c r="AB172" s="139" t="str">
        <f t="shared" si="89"/>
        <v/>
      </c>
      <c r="AC172" s="139" t="str">
        <f t="shared" si="90"/>
        <v/>
      </c>
      <c r="AD172" s="139" t="str">
        <f t="shared" si="91"/>
        <v/>
      </c>
      <c r="AE172" s="139" t="str">
        <f t="shared" si="92"/>
        <v/>
      </c>
      <c r="AF172" s="139" t="str">
        <f t="shared" si="93"/>
        <v/>
      </c>
      <c r="AG172" s="139" t="str">
        <f t="shared" si="94"/>
        <v/>
      </c>
      <c r="AH172" s="139" t="str">
        <f t="shared" si="95"/>
        <v/>
      </c>
      <c r="AJ172" s="163">
        <f t="shared" si="96"/>
        <v>150</v>
      </c>
    </row>
    <row r="173" spans="1:36" ht="20.25" customHeight="1" x14ac:dyDescent="0.15"/>
    <row r="174" spans="1:36" ht="20.25" customHeight="1" x14ac:dyDescent="0.15"/>
  </sheetData>
  <sheetProtection selectLockedCells="1"/>
  <mergeCells count="46">
    <mergeCell ref="A21:A22"/>
    <mergeCell ref="B21:B22"/>
    <mergeCell ref="C14:C16"/>
    <mergeCell ref="L9:N9"/>
    <mergeCell ref="G15:H15"/>
    <mergeCell ref="D12:E12"/>
    <mergeCell ref="D11:E11"/>
    <mergeCell ref="C1:E1"/>
    <mergeCell ref="L5:N5"/>
    <mergeCell ref="D8:E8"/>
    <mergeCell ref="F5:H5"/>
    <mergeCell ref="C5:E5"/>
    <mergeCell ref="C6:E6"/>
    <mergeCell ref="C7:C8"/>
    <mergeCell ref="F7:I7"/>
    <mergeCell ref="F8:I8"/>
    <mergeCell ref="D7:E7"/>
    <mergeCell ref="J1:M1"/>
    <mergeCell ref="G3:H3"/>
    <mergeCell ref="L6:N6"/>
    <mergeCell ref="L7:N7"/>
    <mergeCell ref="L8:N8"/>
    <mergeCell ref="AL10:AN10"/>
    <mergeCell ref="C18:G18"/>
    <mergeCell ref="D16:E16"/>
    <mergeCell ref="K11:K13"/>
    <mergeCell ref="J21:M21"/>
    <mergeCell ref="E21:H21"/>
    <mergeCell ref="C21:C22"/>
    <mergeCell ref="K14:K16"/>
    <mergeCell ref="J14:J16"/>
    <mergeCell ref="G16:H16"/>
    <mergeCell ref="C11:C13"/>
    <mergeCell ref="B20:I20"/>
    <mergeCell ref="D21:D22"/>
    <mergeCell ref="D15:E15"/>
    <mergeCell ref="D14:E14"/>
    <mergeCell ref="D13:E13"/>
    <mergeCell ref="O4:P4"/>
    <mergeCell ref="O3:P3"/>
    <mergeCell ref="J11:J13"/>
    <mergeCell ref="G14:H14"/>
    <mergeCell ref="G13:H13"/>
    <mergeCell ref="G12:H12"/>
    <mergeCell ref="G11:H11"/>
    <mergeCell ref="F6:H6"/>
  </mergeCells>
  <phoneticPr fontId="1"/>
  <conditionalFormatting sqref="A23:A172">
    <cfRule type="cellIs" dxfId="8" priority="7" stopIfTrue="1" operator="notEqual">
      <formula>AJ23</formula>
    </cfRule>
  </conditionalFormatting>
  <conditionalFormatting sqref="J23:J29 J32:J172">
    <cfRule type="cellIs" dxfId="7" priority="6" stopIfTrue="1" operator="notBetween">
      <formula>$AA23</formula>
      <formula>$AB23</formula>
    </cfRule>
  </conditionalFormatting>
  <conditionalFormatting sqref="J30:J31">
    <cfRule type="cellIs" dxfId="6" priority="1" stopIfTrue="1" operator="notBetween">
      <formula>$Z30</formula>
      <formula>$AA30</formula>
    </cfRule>
  </conditionalFormatting>
  <conditionalFormatting sqref="J17:L17">
    <cfRule type="expression" dxfId="5" priority="10" stopIfTrue="1">
      <formula>$L$17="×"</formula>
    </cfRule>
  </conditionalFormatting>
  <conditionalFormatting sqref="K23:K172">
    <cfRule type="cellIs" dxfId="4" priority="5" stopIfTrue="1" operator="notBetween">
      <formula>$AC23</formula>
      <formula>$AD23</formula>
    </cfRule>
  </conditionalFormatting>
  <conditionalFormatting sqref="L23:L172">
    <cfRule type="cellIs" dxfId="3" priority="4" stopIfTrue="1" operator="notBetween">
      <formula>$AE23</formula>
      <formula>$AF23</formula>
    </cfRule>
  </conditionalFormatting>
  <conditionalFormatting sqref="M23:M172">
    <cfRule type="cellIs" dxfId="2" priority="3" stopIfTrue="1" operator="notBetween">
      <formula>$AG23</formula>
      <formula>$AH23</formula>
    </cfRule>
  </conditionalFormatting>
  <conditionalFormatting sqref="AJ23:AJ172">
    <cfRule type="cellIs" dxfId="1" priority="8" stopIfTrue="1" operator="equal">
      <formula>"×"</formula>
    </cfRule>
  </conditionalFormatting>
  <pageMargins left="0.59055118110236227" right="0" top="0.39370078740157483" bottom="0" header="0.31496062992125984" footer="0.31496062992125984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53"/>
  <sheetViews>
    <sheetView topLeftCell="F2" zoomScale="70" zoomScaleNormal="70" workbookViewId="0">
      <selection activeCell="F3" sqref="F3:AA153"/>
    </sheetView>
  </sheetViews>
  <sheetFormatPr defaultRowHeight="13.5" x14ac:dyDescent="0.15"/>
  <cols>
    <col min="1" max="2" width="4.75" hidden="1" customWidth="1"/>
    <col min="3" max="4" width="3.5" hidden="1" customWidth="1"/>
    <col min="5" max="5" width="5.25" hidden="1" customWidth="1"/>
    <col min="6" max="6" width="3.875" bestFit="1" customWidth="1"/>
    <col min="7" max="8" width="9.5" bestFit="1" customWidth="1"/>
    <col min="9" max="9" width="18.25" bestFit="1" customWidth="1"/>
    <col min="10" max="10" width="7.5" bestFit="1" customWidth="1"/>
    <col min="11" max="11" width="5.5" bestFit="1" customWidth="1"/>
    <col min="12" max="16" width="7.5" bestFit="1" customWidth="1"/>
    <col min="17" max="20" width="11.75" bestFit="1" customWidth="1"/>
    <col min="21" max="23" width="9.5" bestFit="1" customWidth="1"/>
    <col min="24" max="27" width="3.5" customWidth="1"/>
    <col min="28" max="28" width="2.875" customWidth="1"/>
    <col min="29" max="29" width="4" bestFit="1" customWidth="1"/>
    <col min="37" max="37" width="15.875" bestFit="1" customWidth="1"/>
  </cols>
  <sheetData>
    <row r="1" spans="1:40" s="4" customFormat="1" ht="20.25" hidden="1" customHeight="1" x14ac:dyDescent="0.15">
      <c r="A1"/>
      <c r="B1" s="356">
        <f>COUNTA(基本データ入力!E4:E203)</f>
        <v>0</v>
      </c>
      <c r="C1"/>
      <c r="D1"/>
      <c r="E1"/>
      <c r="F1">
        <v>12</v>
      </c>
      <c r="G1">
        <v>5</v>
      </c>
      <c r="H1"/>
      <c r="I1">
        <v>19</v>
      </c>
      <c r="J1"/>
      <c r="K1">
        <v>13</v>
      </c>
      <c r="L1"/>
      <c r="M1"/>
      <c r="N1"/>
      <c r="O1"/>
      <c r="P1"/>
      <c r="Q1"/>
      <c r="R1"/>
      <c r="S1"/>
      <c r="T1"/>
      <c r="U1"/>
      <c r="V1">
        <v>20</v>
      </c>
      <c r="W1">
        <v>21</v>
      </c>
    </row>
    <row r="2" spans="1:40" ht="14.25" x14ac:dyDescent="0.15">
      <c r="A2" s="4"/>
      <c r="B2" s="4" t="s">
        <v>335</v>
      </c>
      <c r="C2" s="4" t="s">
        <v>336</v>
      </c>
      <c r="D2" s="4" t="s">
        <v>337</v>
      </c>
      <c r="E2" s="4" t="s">
        <v>114</v>
      </c>
      <c r="F2" s="19" t="s">
        <v>338</v>
      </c>
      <c r="G2" s="19" t="s">
        <v>339</v>
      </c>
      <c r="H2" s="19" t="s">
        <v>340</v>
      </c>
      <c r="I2" s="19" t="s">
        <v>341</v>
      </c>
      <c r="J2" s="19" t="s">
        <v>342</v>
      </c>
      <c r="K2" s="19" t="s">
        <v>115</v>
      </c>
      <c r="L2" s="317" t="s">
        <v>21</v>
      </c>
      <c r="M2" s="317" t="s">
        <v>22</v>
      </c>
      <c r="N2" s="317" t="s">
        <v>23</v>
      </c>
      <c r="O2" s="317" t="s">
        <v>24</v>
      </c>
      <c r="P2" s="318" t="s">
        <v>36</v>
      </c>
      <c r="Q2" s="20" t="s">
        <v>343</v>
      </c>
      <c r="R2" s="20" t="s">
        <v>344</v>
      </c>
      <c r="S2" s="20" t="s">
        <v>345</v>
      </c>
      <c r="T2" s="20" t="s">
        <v>346</v>
      </c>
      <c r="U2" s="20" t="s">
        <v>347</v>
      </c>
      <c r="V2" s="20" t="s">
        <v>348</v>
      </c>
      <c r="W2" s="20" t="s">
        <v>349</v>
      </c>
      <c r="X2" t="s">
        <v>102</v>
      </c>
      <c r="AB2" t="e">
        <f t="shared" ref="AB2:AB33" si="0">IF(Q2="","",Q2+G2*10000)</f>
        <v>#VALUE!</v>
      </c>
      <c r="AC2" s="21"/>
      <c r="AD2" s="21" t="s">
        <v>103</v>
      </c>
      <c r="AE2" s="21">
        <v>0</v>
      </c>
      <c r="AF2" s="21">
        <v>1</v>
      </c>
      <c r="AG2" s="21">
        <v>2</v>
      </c>
      <c r="AH2" s="21">
        <v>3</v>
      </c>
      <c r="AI2" s="21">
        <v>4</v>
      </c>
      <c r="AM2" s="21" t="s">
        <v>72</v>
      </c>
      <c r="AN2" s="21" t="s">
        <v>73</v>
      </c>
    </row>
    <row r="3" spans="1:40" ht="14.25" x14ac:dyDescent="0.15">
      <c r="A3">
        <v>1</v>
      </c>
      <c r="B3" t="str">
        <f>IF(A3&gt;$B$1,"",VALUE(A3))</f>
        <v/>
      </c>
      <c r="C3">
        <f>COUNTIF($F$3:F3,"1")</f>
        <v>0</v>
      </c>
      <c r="D3">
        <f>COUNTIF($F$3:F3,"2")</f>
        <v>0</v>
      </c>
      <c r="E3" t="str">
        <f>IF(F3="","",IF(F3=1,C3,D3))</f>
        <v/>
      </c>
      <c r="F3" s="7" t="str">
        <f>IF($B3="","",VLOOKUP('処理用（さわらないようにお願いします）'!$B3,基本データ入力!$A$4:$V$203,$F$1,0))</f>
        <v/>
      </c>
      <c r="G3" s="7" t="str">
        <f>IF($B3="","",VLOOKUP('処理用（さわらないようにお願いします）'!$B3,基本データ入力!$A$3:$V$203,'処理用（さわらないようにお願いします）'!G$1,0))</f>
        <v/>
      </c>
      <c r="H3" s="7" t="str">
        <f>IF(基本データ入力!G4="","",基本データ入力!$C$4)</f>
        <v/>
      </c>
      <c r="I3" s="7" t="str">
        <f>IF($B3="","",VLOOKUP('処理用（さわらないようにお願いします）'!$B3,基本データ入力!$A$3:$V$203,'処理用（さわらないようにお願いします）'!I$1,0))</f>
        <v/>
      </c>
      <c r="J3" s="7" t="str">
        <f>IF(基本データ入力!G4="","",TRIM(基本データ入力!$C$7))</f>
        <v/>
      </c>
      <c r="K3" s="7" t="str">
        <f>IF($B3="","",VLOOKUP('処理用（さわらないようにお願いします）'!$B3,基本データ入力!$A$4:$V$203,'処理用（さわらないようにお願いします）'!K$1,0))</f>
        <v/>
      </c>
      <c r="L3" s="9" t="str">
        <f>IF(一覧表!E23="","",一覧表!E23)</f>
        <v/>
      </c>
      <c r="M3" s="8" t="str">
        <f>IF(一覧表!F23="","",一覧表!F23)</f>
        <v/>
      </c>
      <c r="N3" s="8" t="str">
        <f>IF(一覧表!G23="","",一覧表!G23)</f>
        <v/>
      </c>
      <c r="O3" s="319" t="str">
        <f>IF(一覧表!H23="","",一覧表!H23)</f>
        <v/>
      </c>
      <c r="P3" s="320" t="str">
        <f>IF(一覧表!I23="","",一覧表!I23)</f>
        <v/>
      </c>
      <c r="Q3" s="10" t="str">
        <f>IF(一覧表!J23="","",一覧表!J23)</f>
        <v/>
      </c>
      <c r="R3" s="8" t="str">
        <f>IF(一覧表!K23="","",一覧表!K23)</f>
        <v/>
      </c>
      <c r="S3" s="8" t="str">
        <f>IF(一覧表!L23="","",一覧表!L23)</f>
        <v/>
      </c>
      <c r="T3" s="8" t="str">
        <f>IF(一覧表!M23="","",一覧表!M23)</f>
        <v/>
      </c>
      <c r="U3" s="321" t="str">
        <f>IF(一覧表!N23="","",一覧表!N23)</f>
        <v/>
      </c>
      <c r="V3" s="7" t="str">
        <f>IF($B3="","",VLOOKUP('処理用（さわらないようにお願いします）'!$B3,基本データ入力!$A$3:$V$203,'処理用（さわらないようにお願いします）'!V$1,0))</f>
        <v/>
      </c>
      <c r="W3" s="7" t="str">
        <f>IF($B3="","",VLOOKUP('処理用（さわらないようにお願いします）'!$B3,基本データ入力!$A$3:$V$203,'処理用（さわらないようにお願いします）'!W$1,0))</f>
        <v/>
      </c>
      <c r="X3" s="21" t="str">
        <f>DBCS(IF(一覧表!L6="","",一覧表!L6))</f>
        <v/>
      </c>
      <c r="Y3" s="21" t="str">
        <f>DBCS(IF(一覧表!L7="","",一覧表!L7))</f>
        <v/>
      </c>
      <c r="Z3" s="21" t="str">
        <f>DBCS(IF(一覧表!L8="","",一覧表!L8))</f>
        <v/>
      </c>
      <c r="AA3" s="21" t="str">
        <f>DBCS(IF(一覧表!L9="","",一覧表!L9))</f>
        <v/>
      </c>
      <c r="AB3" t="str">
        <f>IF($P3="","",$P3+$F3*10000)</f>
        <v/>
      </c>
      <c r="AC3" s="447" t="s">
        <v>72</v>
      </c>
      <c r="AD3" s="21">
        <v>1</v>
      </c>
      <c r="AE3" s="21">
        <f t="shared" ref="AE3:AI8" si="1">COUNTIF($AB$2:$AB$152,AE$2*1000+430+$AD3+10000)</f>
        <v>0</v>
      </c>
      <c r="AF3" s="21">
        <f t="shared" si="1"/>
        <v>0</v>
      </c>
      <c r="AG3" s="21">
        <f t="shared" si="1"/>
        <v>0</v>
      </c>
      <c r="AH3" s="21">
        <f t="shared" si="1"/>
        <v>0</v>
      </c>
      <c r="AI3" s="21">
        <f t="shared" si="1"/>
        <v>0</v>
      </c>
      <c r="AK3" s="6" t="s">
        <v>37</v>
      </c>
      <c r="AL3" s="6"/>
      <c r="AM3" s="22">
        <v>1</v>
      </c>
      <c r="AN3" s="22">
        <v>1</v>
      </c>
    </row>
    <row r="4" spans="1:40" ht="14.25" x14ac:dyDescent="0.15">
      <c r="A4">
        <v>2</v>
      </c>
      <c r="B4" t="str">
        <f t="shared" ref="B4:B67" si="2">IF(A4&gt;$B$1,"",VALUE(A4))</f>
        <v/>
      </c>
      <c r="C4">
        <f>COUNTIF($F$3:F4,"1")</f>
        <v>0</v>
      </c>
      <c r="D4">
        <f>COUNTIF($F$3:F4,"2")</f>
        <v>0</v>
      </c>
      <c r="E4" t="str">
        <f t="shared" ref="E4:E67" si="3">IF(F4="","",IF(F4=1,C4,D4))</f>
        <v/>
      </c>
      <c r="F4" s="7" t="str">
        <f>IF($B4="","",VLOOKUP('処理用（さわらないようにお願いします）'!$B4,基本データ入力!$A$4:$V$203,$F$1,0))</f>
        <v/>
      </c>
      <c r="G4" s="7" t="str">
        <f>IF($B4="","",VLOOKUP('処理用（さわらないようにお願いします）'!$B4,基本データ入力!$A$3:$V$203,'処理用（さわらないようにお願いします）'!G$1,0))</f>
        <v/>
      </c>
      <c r="H4" s="7" t="str">
        <f>IF(基本データ入力!G5="","",基本データ入力!$C$4)</f>
        <v/>
      </c>
      <c r="I4" s="7" t="str">
        <f>IF($B4="","",VLOOKUP('処理用（さわらないようにお願いします）'!$B4,基本データ入力!$A$3:$V$203,'処理用（さわらないようにお願いします）'!I$1,0))</f>
        <v/>
      </c>
      <c r="J4" s="7" t="str">
        <f>IF(基本データ入力!G5="","",TRIM(基本データ入力!$C$7))</f>
        <v/>
      </c>
      <c r="K4" s="7" t="str">
        <f>IF($B4="","",VLOOKUP('処理用（さわらないようにお願いします）'!$B4,基本データ入力!$A$4:$V$203,'処理用（さわらないようにお願いします）'!K$1,0))</f>
        <v/>
      </c>
      <c r="L4" s="9" t="str">
        <f>IF(一覧表!E24="","",一覧表!E24)</f>
        <v/>
      </c>
      <c r="M4" s="8" t="str">
        <f>IF(一覧表!F24="","",一覧表!F24)</f>
        <v/>
      </c>
      <c r="N4" s="8" t="str">
        <f>IF(一覧表!G24="","",一覧表!G24)</f>
        <v/>
      </c>
      <c r="O4" s="319" t="str">
        <f>IF(一覧表!H24="","",一覧表!H24)</f>
        <v/>
      </c>
      <c r="P4" s="320" t="str">
        <f>IF(一覧表!I24="","",一覧表!I24)</f>
        <v/>
      </c>
      <c r="Q4" s="10" t="str">
        <f>IF(一覧表!J24="","",一覧表!J24)</f>
        <v/>
      </c>
      <c r="R4" s="8" t="str">
        <f>IF(一覧表!K24="","",一覧表!K24)</f>
        <v/>
      </c>
      <c r="S4" s="8" t="str">
        <f>IF(一覧表!L24="","",一覧表!L24)</f>
        <v/>
      </c>
      <c r="T4" s="8" t="str">
        <f>IF(一覧表!M24="","",一覧表!M24)</f>
        <v/>
      </c>
      <c r="U4" s="321" t="str">
        <f>IF(一覧表!N24="","",一覧表!N24)</f>
        <v/>
      </c>
      <c r="V4" s="7" t="str">
        <f>IF($B4="","",VLOOKUP('処理用（さわらないようにお願いします）'!$B4,基本データ入力!$A$3:$V$203,'処理用（さわらないようにお願いします）'!V$1,0))</f>
        <v/>
      </c>
      <c r="W4" s="7" t="str">
        <f>IF($B4="","",VLOOKUP('処理用（さわらないようにお願いします）'!$B4,基本データ入力!$A$3:$V$203,'処理用（さわらないようにお願いします）'!W$1,0))</f>
        <v/>
      </c>
      <c r="AB4" t="str">
        <f t="shared" ref="AB4:AB67" si="4">IF($P4="","",$P4+$F4*10000)</f>
        <v/>
      </c>
      <c r="AC4" s="447"/>
      <c r="AD4" s="21">
        <v>2</v>
      </c>
      <c r="AE4" s="21">
        <f t="shared" si="1"/>
        <v>0</v>
      </c>
      <c r="AF4" s="21">
        <f t="shared" si="1"/>
        <v>0</v>
      </c>
      <c r="AG4" s="21">
        <f t="shared" si="1"/>
        <v>0</v>
      </c>
      <c r="AH4" s="21">
        <f t="shared" si="1"/>
        <v>0</v>
      </c>
      <c r="AI4" s="21">
        <f t="shared" si="1"/>
        <v>0</v>
      </c>
      <c r="AK4" s="6" t="s">
        <v>38</v>
      </c>
      <c r="AL4" s="6"/>
      <c r="AM4" s="22">
        <v>2</v>
      </c>
      <c r="AN4" s="22">
        <v>2</v>
      </c>
    </row>
    <row r="5" spans="1:40" ht="14.25" x14ac:dyDescent="0.15">
      <c r="A5">
        <v>3</v>
      </c>
      <c r="B5" t="str">
        <f t="shared" si="2"/>
        <v/>
      </c>
      <c r="C5">
        <f>COUNTIF($F$3:F5,"1")</f>
        <v>0</v>
      </c>
      <c r="D5">
        <f>COUNTIF($F$3:F5,"2")</f>
        <v>0</v>
      </c>
      <c r="E5" t="str">
        <f t="shared" si="3"/>
        <v/>
      </c>
      <c r="F5" s="7" t="str">
        <f>IF($B5="","",VLOOKUP('処理用（さわらないようにお願いします）'!$B5,基本データ入力!$A$4:$V$203,$F$1,0))</f>
        <v/>
      </c>
      <c r="G5" s="7" t="str">
        <f>IF($B5="","",VLOOKUP('処理用（さわらないようにお願いします）'!$B5,基本データ入力!$A$3:$V$203,'処理用（さわらないようにお願いします）'!G$1,0))</f>
        <v/>
      </c>
      <c r="H5" s="7" t="str">
        <f>IF(基本データ入力!G6="","",基本データ入力!$C$4)</f>
        <v/>
      </c>
      <c r="I5" s="7" t="str">
        <f>IF($B5="","",VLOOKUP('処理用（さわらないようにお願いします）'!$B5,基本データ入力!$A$3:$V$203,'処理用（さわらないようにお願いします）'!I$1,0))</f>
        <v/>
      </c>
      <c r="J5" s="7" t="str">
        <f>IF(基本データ入力!G6="","",TRIM(基本データ入力!$C$7))</f>
        <v/>
      </c>
      <c r="K5" s="7" t="str">
        <f>IF($B5="","",VLOOKUP('処理用（さわらないようにお願いします）'!$B5,基本データ入力!$A$4:$V$203,'処理用（さわらないようにお願いします）'!K$1,0))</f>
        <v/>
      </c>
      <c r="L5" s="9" t="str">
        <f>IF(一覧表!E25="","",一覧表!E25)</f>
        <v/>
      </c>
      <c r="M5" s="8" t="str">
        <f>IF(一覧表!F25="","",一覧表!F25)</f>
        <v/>
      </c>
      <c r="N5" s="8" t="str">
        <f>IF(一覧表!G25="","",一覧表!G25)</f>
        <v/>
      </c>
      <c r="O5" s="319" t="str">
        <f>IF(一覧表!H25="","",一覧表!H25)</f>
        <v/>
      </c>
      <c r="P5" s="320" t="str">
        <f>IF(一覧表!I25="","",一覧表!I25)</f>
        <v/>
      </c>
      <c r="Q5" s="10" t="str">
        <f>IF(一覧表!J25="","",一覧表!J25)</f>
        <v/>
      </c>
      <c r="R5" s="8" t="str">
        <f>IF(一覧表!K25="","",一覧表!K25)</f>
        <v/>
      </c>
      <c r="S5" s="8" t="str">
        <f>IF(一覧表!L25="","",一覧表!L25)</f>
        <v/>
      </c>
      <c r="T5" s="8" t="str">
        <f>IF(一覧表!M25="","",一覧表!M25)</f>
        <v/>
      </c>
      <c r="U5" s="321" t="str">
        <f>IF(一覧表!N25="","",一覧表!N25)</f>
        <v/>
      </c>
      <c r="V5" s="7" t="str">
        <f>IF($B5="","",VLOOKUP('処理用（さわらないようにお願いします）'!$B5,基本データ入力!$A$3:$V$203,'処理用（さわらないようにお願いします）'!V$1,0))</f>
        <v/>
      </c>
      <c r="W5" s="7" t="str">
        <f>IF($B5="","",VLOOKUP('処理用（さわらないようにお願いします）'!$B5,基本データ入力!$A$3:$V$203,'処理用（さわらないようにお願いします）'!W$1,0))</f>
        <v/>
      </c>
      <c r="AB5" t="str">
        <f t="shared" si="4"/>
        <v/>
      </c>
      <c r="AC5" s="447"/>
      <c r="AD5" s="21">
        <v>3</v>
      </c>
      <c r="AE5" s="21">
        <f t="shared" si="1"/>
        <v>0</v>
      </c>
      <c r="AF5" s="21">
        <f t="shared" si="1"/>
        <v>0</v>
      </c>
      <c r="AG5" s="21">
        <f t="shared" si="1"/>
        <v>0</v>
      </c>
      <c r="AH5" s="21">
        <f t="shared" si="1"/>
        <v>0</v>
      </c>
      <c r="AI5" s="21">
        <f t="shared" si="1"/>
        <v>0</v>
      </c>
      <c r="AK5" s="6" t="s">
        <v>39</v>
      </c>
      <c r="AL5" s="6"/>
      <c r="AM5" s="22">
        <v>4</v>
      </c>
      <c r="AN5" s="22">
        <v>4</v>
      </c>
    </row>
    <row r="6" spans="1:40" ht="14.25" x14ac:dyDescent="0.15">
      <c r="A6">
        <v>4</v>
      </c>
      <c r="B6" t="str">
        <f t="shared" si="2"/>
        <v/>
      </c>
      <c r="C6">
        <f>COUNTIF($F$3:F6,"1")</f>
        <v>0</v>
      </c>
      <c r="D6">
        <f>COUNTIF($F$3:F6,"2")</f>
        <v>0</v>
      </c>
      <c r="E6" t="str">
        <f t="shared" si="3"/>
        <v/>
      </c>
      <c r="F6" s="7" t="str">
        <f>IF($B6="","",VLOOKUP('処理用（さわらないようにお願いします）'!$B6,基本データ入力!$A$4:$V$203,$F$1,0))</f>
        <v/>
      </c>
      <c r="G6" s="7" t="str">
        <f>IF($B6="","",VLOOKUP('処理用（さわらないようにお願いします）'!$B6,基本データ入力!$A$3:$V$203,'処理用（さわらないようにお願いします）'!G$1,0))</f>
        <v/>
      </c>
      <c r="H6" s="7" t="str">
        <f>IF(基本データ入力!G7="","",基本データ入力!$C$4)</f>
        <v/>
      </c>
      <c r="I6" s="7" t="str">
        <f>IF($B6="","",VLOOKUP('処理用（さわらないようにお願いします）'!$B6,基本データ入力!$A$3:$V$203,'処理用（さわらないようにお願いします）'!I$1,0))</f>
        <v/>
      </c>
      <c r="J6" s="7" t="str">
        <f>IF(基本データ入力!G7="","",TRIM(基本データ入力!$C$7))</f>
        <v/>
      </c>
      <c r="K6" s="7" t="str">
        <f>IF($B6="","",VLOOKUP('処理用（さわらないようにお願いします）'!$B6,基本データ入力!$A$4:$V$203,'処理用（さわらないようにお願いします）'!K$1,0))</f>
        <v/>
      </c>
      <c r="L6" s="9" t="str">
        <f>IF(一覧表!E26="","",一覧表!E26)</f>
        <v/>
      </c>
      <c r="M6" s="8" t="str">
        <f>IF(一覧表!F26="","",一覧表!F26)</f>
        <v/>
      </c>
      <c r="N6" s="8" t="str">
        <f>IF(一覧表!G26="","",一覧表!G26)</f>
        <v/>
      </c>
      <c r="O6" s="319" t="str">
        <f>IF(一覧表!H26="","",一覧表!H26)</f>
        <v/>
      </c>
      <c r="P6" s="320" t="str">
        <f>IF(一覧表!I26="","",一覧表!I26)</f>
        <v/>
      </c>
      <c r="Q6" s="10" t="str">
        <f>IF(一覧表!J26="","",一覧表!J26)</f>
        <v/>
      </c>
      <c r="R6" s="8" t="str">
        <f>IF(一覧表!K26="","",一覧表!K26)</f>
        <v/>
      </c>
      <c r="S6" s="8" t="str">
        <f>IF(一覧表!L26="","",一覧表!L26)</f>
        <v/>
      </c>
      <c r="T6" s="8" t="str">
        <f>IF(一覧表!M26="","",一覧表!M26)</f>
        <v/>
      </c>
      <c r="U6" s="321" t="str">
        <f>IF(一覧表!N26="","",一覧表!N26)</f>
        <v/>
      </c>
      <c r="V6" s="7" t="str">
        <f>IF($B6="","",VLOOKUP('処理用（さわらないようにお願いします）'!$B6,基本データ入力!$A$3:$V$203,'処理用（さわらないようにお願いします）'!V$1,0))</f>
        <v/>
      </c>
      <c r="W6" s="7" t="str">
        <f>IF($B6="","",VLOOKUP('処理用（さわらないようにお願いします）'!$B6,基本データ入力!$A$3:$V$203,'処理用（さわらないようにお願いします）'!W$1,0))</f>
        <v/>
      </c>
      <c r="AB6" t="str">
        <f t="shared" si="4"/>
        <v/>
      </c>
      <c r="AC6" s="447"/>
      <c r="AD6" s="21">
        <v>4</v>
      </c>
      <c r="AE6" s="21">
        <f t="shared" si="1"/>
        <v>0</v>
      </c>
      <c r="AF6" s="21">
        <f t="shared" si="1"/>
        <v>0</v>
      </c>
      <c r="AG6" s="21">
        <f t="shared" si="1"/>
        <v>0</v>
      </c>
      <c r="AH6" s="21">
        <f t="shared" si="1"/>
        <v>0</v>
      </c>
      <c r="AI6" s="21">
        <f t="shared" si="1"/>
        <v>0</v>
      </c>
      <c r="AK6" s="6" t="s">
        <v>40</v>
      </c>
      <c r="AL6" s="6"/>
      <c r="AM6" s="22">
        <v>8</v>
      </c>
      <c r="AN6" s="22">
        <v>8</v>
      </c>
    </row>
    <row r="7" spans="1:40" ht="14.25" x14ac:dyDescent="0.15">
      <c r="A7">
        <v>5</v>
      </c>
      <c r="B7" t="str">
        <f t="shared" si="2"/>
        <v/>
      </c>
      <c r="C7">
        <f>COUNTIF($F$3:F7,"1")</f>
        <v>0</v>
      </c>
      <c r="D7">
        <f>COUNTIF($F$3:F7,"2")</f>
        <v>0</v>
      </c>
      <c r="E7" t="str">
        <f t="shared" si="3"/>
        <v/>
      </c>
      <c r="F7" s="7" t="str">
        <f>IF($B7="","",VLOOKUP('処理用（さわらないようにお願いします）'!$B7,基本データ入力!$A$4:$V$203,$F$1,0))</f>
        <v/>
      </c>
      <c r="G7" s="7" t="str">
        <f>IF($B7="","",VLOOKUP('処理用（さわらないようにお願いします）'!$B7,基本データ入力!$A$3:$V$203,'処理用（さわらないようにお願いします）'!G$1,0))</f>
        <v/>
      </c>
      <c r="H7" s="7" t="str">
        <f>IF(基本データ入力!G8="","",基本データ入力!$C$4)</f>
        <v/>
      </c>
      <c r="I7" s="7" t="str">
        <f>IF($B7="","",VLOOKUP('処理用（さわらないようにお願いします）'!$B7,基本データ入力!$A$3:$V$203,'処理用（さわらないようにお願いします）'!I$1,0))</f>
        <v/>
      </c>
      <c r="J7" s="7" t="str">
        <f>IF(基本データ入力!G8="","",TRIM(基本データ入力!$C$7))</f>
        <v/>
      </c>
      <c r="K7" s="7" t="str">
        <f>IF($B7="","",VLOOKUP('処理用（さわらないようにお願いします）'!$B7,基本データ入力!$A$4:$V$203,'処理用（さわらないようにお願いします）'!K$1,0))</f>
        <v/>
      </c>
      <c r="L7" s="9" t="str">
        <f>IF(一覧表!E27="","",一覧表!E27)</f>
        <v/>
      </c>
      <c r="M7" s="8" t="str">
        <f>IF(一覧表!F27="","",一覧表!F27)</f>
        <v/>
      </c>
      <c r="N7" s="8" t="str">
        <f>IF(一覧表!G27="","",一覧表!G27)</f>
        <v/>
      </c>
      <c r="O7" s="319" t="str">
        <f>IF(一覧表!H27="","",一覧表!H27)</f>
        <v/>
      </c>
      <c r="P7" s="320" t="str">
        <f>IF(一覧表!I27="","",一覧表!I27)</f>
        <v/>
      </c>
      <c r="Q7" s="10" t="str">
        <f>IF(一覧表!J27="","",一覧表!J27)</f>
        <v/>
      </c>
      <c r="R7" s="8" t="str">
        <f>IF(一覧表!K27="","",一覧表!K27)</f>
        <v/>
      </c>
      <c r="S7" s="8" t="str">
        <f>IF(一覧表!L27="","",一覧表!L27)</f>
        <v/>
      </c>
      <c r="T7" s="8" t="str">
        <f>IF(一覧表!M27="","",一覧表!M27)</f>
        <v/>
      </c>
      <c r="U7" s="321" t="str">
        <f>IF(一覧表!N27="","",一覧表!N27)</f>
        <v/>
      </c>
      <c r="V7" s="7" t="str">
        <f>IF($B7="","",VLOOKUP('処理用（さわらないようにお願いします）'!$B7,基本データ入力!$A$3:$V$203,'処理用（さわらないようにお願いします）'!V$1,0))</f>
        <v/>
      </c>
      <c r="W7" s="7" t="str">
        <f>IF($B7="","",VLOOKUP('処理用（さわらないようにお願いします）'!$B7,基本データ入力!$A$3:$V$203,'処理用（さわらないようにお願いします）'!W$1,0))</f>
        <v/>
      </c>
      <c r="AB7" t="str">
        <f t="shared" si="4"/>
        <v/>
      </c>
      <c r="AC7" s="447"/>
      <c r="AD7" s="21">
        <v>5</v>
      </c>
      <c r="AE7" s="21">
        <f t="shared" si="1"/>
        <v>0</v>
      </c>
      <c r="AF7" s="21">
        <f t="shared" si="1"/>
        <v>0</v>
      </c>
      <c r="AG7" s="21">
        <f t="shared" si="1"/>
        <v>0</v>
      </c>
      <c r="AH7" s="21">
        <f t="shared" si="1"/>
        <v>0</v>
      </c>
      <c r="AI7" s="21">
        <f t="shared" si="1"/>
        <v>0</v>
      </c>
      <c r="AK7" s="6" t="s">
        <v>41</v>
      </c>
      <c r="AL7" s="6"/>
      <c r="AM7" s="22">
        <v>15</v>
      </c>
      <c r="AN7" s="22">
        <v>15</v>
      </c>
    </row>
    <row r="8" spans="1:40" ht="14.25" x14ac:dyDescent="0.15">
      <c r="A8">
        <v>6</v>
      </c>
      <c r="B8" t="str">
        <f t="shared" si="2"/>
        <v/>
      </c>
      <c r="C8">
        <f>COUNTIF($F$3:F8,"1")</f>
        <v>0</v>
      </c>
      <c r="D8">
        <f>COUNTIF($F$3:F8,"2")</f>
        <v>0</v>
      </c>
      <c r="E8" t="str">
        <f t="shared" si="3"/>
        <v/>
      </c>
      <c r="F8" s="7" t="str">
        <f>IF($B8="","",VLOOKUP('処理用（さわらないようにお願いします）'!$B8,基本データ入力!$A$4:$V$203,$F$1,0))</f>
        <v/>
      </c>
      <c r="G8" s="7" t="str">
        <f>IF($B8="","",VLOOKUP('処理用（さわらないようにお願いします）'!$B8,基本データ入力!$A$3:$V$203,'処理用（さわらないようにお願いします）'!G$1,0))</f>
        <v/>
      </c>
      <c r="H8" s="7" t="str">
        <f>IF(基本データ入力!G9="","",基本データ入力!$C$4)</f>
        <v/>
      </c>
      <c r="I8" s="7" t="str">
        <f>IF($B8="","",VLOOKUP('処理用（さわらないようにお願いします）'!$B8,基本データ入力!$A$3:$V$203,'処理用（さわらないようにお願いします）'!I$1,0))</f>
        <v/>
      </c>
      <c r="J8" s="7" t="str">
        <f>IF(基本データ入力!G9="","",TRIM(基本データ入力!$C$7))</f>
        <v/>
      </c>
      <c r="K8" s="7" t="str">
        <f>IF($B8="","",VLOOKUP('処理用（さわらないようにお願いします）'!$B8,基本データ入力!$A$4:$V$203,'処理用（さわらないようにお願いします）'!K$1,0))</f>
        <v/>
      </c>
      <c r="L8" s="9" t="str">
        <f>IF(一覧表!E28="","",一覧表!E28)</f>
        <v/>
      </c>
      <c r="M8" s="8" t="str">
        <f>IF(一覧表!F28="","",一覧表!F28)</f>
        <v/>
      </c>
      <c r="N8" s="8" t="str">
        <f>IF(一覧表!G28="","",一覧表!G28)</f>
        <v/>
      </c>
      <c r="O8" s="319" t="str">
        <f>IF(一覧表!H28="","",一覧表!H28)</f>
        <v/>
      </c>
      <c r="P8" s="320" t="str">
        <f>IF(一覧表!I28="","",一覧表!I28)</f>
        <v/>
      </c>
      <c r="Q8" s="10" t="str">
        <f>IF(一覧表!J28="","",一覧表!J28)</f>
        <v/>
      </c>
      <c r="R8" s="8" t="str">
        <f>IF(一覧表!K28="","",一覧表!K28)</f>
        <v/>
      </c>
      <c r="S8" s="8" t="str">
        <f>IF(一覧表!L28="","",一覧表!L28)</f>
        <v/>
      </c>
      <c r="T8" s="8" t="str">
        <f>IF(一覧表!M28="","",一覧表!M28)</f>
        <v/>
      </c>
      <c r="U8" s="321" t="str">
        <f>IF(一覧表!N28="","",一覧表!N28)</f>
        <v/>
      </c>
      <c r="V8" s="7" t="str">
        <f>IF($B8="","",VLOOKUP('処理用（さわらないようにお願いします）'!$B8,基本データ入力!$A$3:$V$203,'処理用（さわらないようにお願いします）'!V$1,0))</f>
        <v/>
      </c>
      <c r="W8" s="7" t="str">
        <f>IF($B8="","",VLOOKUP('処理用（さわらないようにお願いします）'!$B8,基本データ入力!$A$3:$V$203,'処理用（さわらないようにお願いします）'!W$1,0))</f>
        <v/>
      </c>
      <c r="AB8" t="str">
        <f t="shared" si="4"/>
        <v/>
      </c>
      <c r="AC8" s="447"/>
      <c r="AD8" s="21">
        <v>6</v>
      </c>
      <c r="AE8" s="21">
        <f t="shared" si="1"/>
        <v>0</v>
      </c>
      <c r="AF8" s="21">
        <f t="shared" si="1"/>
        <v>0</v>
      </c>
      <c r="AG8" s="21">
        <f t="shared" si="1"/>
        <v>0</v>
      </c>
      <c r="AH8" s="21">
        <f t="shared" si="1"/>
        <v>0</v>
      </c>
      <c r="AI8" s="21">
        <f t="shared" si="1"/>
        <v>0</v>
      </c>
      <c r="AK8" s="6" t="s">
        <v>42</v>
      </c>
      <c r="AL8" s="6"/>
      <c r="AM8" s="22">
        <v>30</v>
      </c>
      <c r="AN8" s="22">
        <v>30</v>
      </c>
    </row>
    <row r="9" spans="1:40" ht="14.25" x14ac:dyDescent="0.15">
      <c r="A9">
        <v>7</v>
      </c>
      <c r="B9" t="str">
        <f t="shared" si="2"/>
        <v/>
      </c>
      <c r="C9">
        <f>COUNTIF($F$3:F9,"1")</f>
        <v>0</v>
      </c>
      <c r="D9">
        <f>COUNTIF($F$3:F9,"2")</f>
        <v>0</v>
      </c>
      <c r="E9" t="str">
        <f t="shared" si="3"/>
        <v/>
      </c>
      <c r="F9" s="7" t="str">
        <f>IF($B9="","",VLOOKUP('処理用（さわらないようにお願いします）'!$B9,基本データ入力!$A$4:$V$203,$F$1,0))</f>
        <v/>
      </c>
      <c r="G9" s="7" t="str">
        <f>IF($B9="","",VLOOKUP('処理用（さわらないようにお願いします）'!$B9,基本データ入力!$A$3:$V$203,'処理用（さわらないようにお願いします）'!G$1,0))</f>
        <v/>
      </c>
      <c r="H9" s="7" t="str">
        <f>IF(基本データ入力!G10="","",基本データ入力!$C$4)</f>
        <v/>
      </c>
      <c r="I9" s="7" t="str">
        <f>IF($B9="","",VLOOKUP('処理用（さわらないようにお願いします）'!$B9,基本データ入力!$A$3:$V$203,'処理用（さわらないようにお願いします）'!I$1,0))</f>
        <v/>
      </c>
      <c r="J9" s="7" t="str">
        <f>IF(基本データ入力!G10="","",TRIM(基本データ入力!$C$7))</f>
        <v/>
      </c>
      <c r="K9" s="7" t="str">
        <f>IF($B9="","",VLOOKUP('処理用（さわらないようにお願いします）'!$B9,基本データ入力!$A$4:$V$203,'処理用（さわらないようにお願いします）'!K$1,0))</f>
        <v/>
      </c>
      <c r="L9" s="9" t="str">
        <f>IF(一覧表!E29="","",一覧表!E29)</f>
        <v/>
      </c>
      <c r="M9" s="8" t="str">
        <f>IF(一覧表!F29="","",一覧表!F29)</f>
        <v/>
      </c>
      <c r="N9" s="8" t="str">
        <f>IF(一覧表!G29="","",一覧表!G29)</f>
        <v/>
      </c>
      <c r="O9" s="319" t="str">
        <f>IF(一覧表!H29="","",一覧表!H29)</f>
        <v/>
      </c>
      <c r="P9" s="320" t="str">
        <f>IF(一覧表!I29="","",一覧表!I29)</f>
        <v/>
      </c>
      <c r="Q9" s="10" t="str">
        <f>IF(一覧表!J29="","",一覧表!J29)</f>
        <v/>
      </c>
      <c r="R9" s="8" t="str">
        <f>IF(一覧表!K29="","",一覧表!K29)</f>
        <v/>
      </c>
      <c r="S9" s="8" t="str">
        <f>IF(一覧表!L29="","",一覧表!L29)</f>
        <v/>
      </c>
      <c r="T9" s="8" t="str">
        <f>IF(一覧表!M29="","",一覧表!M29)</f>
        <v/>
      </c>
      <c r="U9" s="321" t="str">
        <f>IF(一覧表!N29="","",一覧表!N29)</f>
        <v/>
      </c>
      <c r="V9" s="7" t="str">
        <f>IF($B9="","",VLOOKUP('処理用（さわらないようにお願いします）'!$B9,基本データ入力!$A$3:$V$203,'処理用（さわらないようにお願いします）'!V$1,0))</f>
        <v/>
      </c>
      <c r="W9" s="7" t="str">
        <f>IF($B9="","",VLOOKUP('処理用（さわらないようにお願いします）'!$B9,基本データ入力!$A$3:$V$203,'処理用（さわらないようにお願いします）'!W$1,0))</f>
        <v/>
      </c>
      <c r="AB9" t="str">
        <f t="shared" si="4"/>
        <v/>
      </c>
      <c r="AC9" s="447" t="s">
        <v>73</v>
      </c>
      <c r="AD9" s="21">
        <v>1</v>
      </c>
      <c r="AE9" s="21">
        <f t="shared" ref="AE9:AI14" si="5">COUNTIF($AB$2:$AB$152,AE$2*1000+430+$AD9+20000)</f>
        <v>0</v>
      </c>
      <c r="AF9" s="21">
        <f t="shared" si="5"/>
        <v>0</v>
      </c>
      <c r="AG9" s="21">
        <f t="shared" si="5"/>
        <v>0</v>
      </c>
      <c r="AH9" s="21">
        <f t="shared" si="5"/>
        <v>0</v>
      </c>
      <c r="AI9" s="21">
        <f t="shared" si="5"/>
        <v>0</v>
      </c>
      <c r="AK9" s="6" t="s">
        <v>44</v>
      </c>
      <c r="AL9" s="6"/>
      <c r="AM9" s="22"/>
      <c r="AN9" s="22">
        <v>100</v>
      </c>
    </row>
    <row r="10" spans="1:40" ht="14.25" x14ac:dyDescent="0.15">
      <c r="A10">
        <v>8</v>
      </c>
      <c r="B10" t="str">
        <f t="shared" si="2"/>
        <v/>
      </c>
      <c r="C10">
        <f>COUNTIF($F$3:F10,"1")</f>
        <v>0</v>
      </c>
      <c r="D10">
        <f>COUNTIF($F$3:F10,"2")</f>
        <v>0</v>
      </c>
      <c r="E10" t="str">
        <f t="shared" si="3"/>
        <v/>
      </c>
      <c r="F10" s="7" t="str">
        <f>IF($B10="","",VLOOKUP('処理用（さわらないようにお願いします）'!$B10,基本データ入力!$A$4:$V$203,$F$1,0))</f>
        <v/>
      </c>
      <c r="G10" s="7" t="str">
        <f>IF($B10="","",VLOOKUP('処理用（さわらないようにお願いします）'!$B10,基本データ入力!$A$3:$V$203,'処理用（さわらないようにお願いします）'!G$1,0))</f>
        <v/>
      </c>
      <c r="H10" s="7" t="str">
        <f>IF(基本データ入力!G11="","",基本データ入力!$C$4)</f>
        <v/>
      </c>
      <c r="I10" s="7" t="str">
        <f>IF($B10="","",VLOOKUP('処理用（さわらないようにお願いします）'!$B10,基本データ入力!$A$3:$V$203,'処理用（さわらないようにお願いします）'!I$1,0))</f>
        <v/>
      </c>
      <c r="J10" s="7" t="str">
        <f>IF(基本データ入力!G11="","",TRIM(基本データ入力!$C$7))</f>
        <v/>
      </c>
      <c r="K10" s="7" t="str">
        <f>IF($B10="","",VLOOKUP('処理用（さわらないようにお願いします）'!$B10,基本データ入力!$A$4:$V$203,'処理用（さわらないようにお願いします）'!K$1,0))</f>
        <v/>
      </c>
      <c r="L10" s="9" t="str">
        <f>IF(一覧表!E30="","",一覧表!E30)</f>
        <v/>
      </c>
      <c r="M10" s="8" t="str">
        <f>IF(一覧表!F30="","",一覧表!F30)</f>
        <v/>
      </c>
      <c r="N10" s="8" t="str">
        <f>IF(一覧表!G30="","",一覧表!G30)</f>
        <v/>
      </c>
      <c r="O10" s="319" t="str">
        <f>IF(一覧表!H30="","",一覧表!H30)</f>
        <v/>
      </c>
      <c r="P10" s="320" t="str">
        <f>IF(一覧表!I30="","",一覧表!I30)</f>
        <v/>
      </c>
      <c r="Q10" s="10" t="str">
        <f>IF(一覧表!J30="","",一覧表!J30)</f>
        <v/>
      </c>
      <c r="R10" s="8" t="str">
        <f>IF(一覧表!K30="","",一覧表!K30)</f>
        <v/>
      </c>
      <c r="S10" s="8" t="str">
        <f>IF(一覧表!L30="","",一覧表!L30)</f>
        <v/>
      </c>
      <c r="T10" s="8" t="str">
        <f>IF(一覧表!M30="","",一覧表!M30)</f>
        <v/>
      </c>
      <c r="U10" s="321" t="str">
        <f>IF(一覧表!N30="","",一覧表!N30)</f>
        <v/>
      </c>
      <c r="V10" s="7" t="str">
        <f>IF($B10="","",VLOOKUP('処理用（さわらないようにお願いします）'!$B10,基本データ入力!$A$3:$V$203,'処理用（さわらないようにお願いします）'!V$1,0))</f>
        <v/>
      </c>
      <c r="W10" s="7" t="str">
        <f>IF($B10="","",VLOOKUP('処理用（さわらないようにお願いします）'!$B10,基本データ入力!$A$3:$V$203,'処理用（さわらないようにお願いします）'!W$1,0))</f>
        <v/>
      </c>
      <c r="AB10" t="str">
        <f t="shared" si="4"/>
        <v/>
      </c>
      <c r="AC10" s="447"/>
      <c r="AD10" s="21">
        <v>2</v>
      </c>
      <c r="AE10" s="21">
        <f t="shared" si="5"/>
        <v>0</v>
      </c>
      <c r="AF10" s="21">
        <f t="shared" si="5"/>
        <v>0</v>
      </c>
      <c r="AG10" s="21">
        <f t="shared" si="5"/>
        <v>0</v>
      </c>
      <c r="AH10" s="21">
        <f t="shared" si="5"/>
        <v>0</v>
      </c>
      <c r="AI10" s="21">
        <f t="shared" si="5"/>
        <v>0</v>
      </c>
      <c r="AK10" s="6" t="s">
        <v>104</v>
      </c>
      <c r="AL10" s="6"/>
      <c r="AM10" s="22"/>
      <c r="AN10" s="22">
        <v>101</v>
      </c>
    </row>
    <row r="11" spans="1:40" ht="14.25" x14ac:dyDescent="0.15">
      <c r="A11">
        <v>9</v>
      </c>
      <c r="B11" t="str">
        <f t="shared" si="2"/>
        <v/>
      </c>
      <c r="C11">
        <f>COUNTIF($F$3:F11,"1")</f>
        <v>0</v>
      </c>
      <c r="D11">
        <f>COUNTIF($F$3:F11,"2")</f>
        <v>0</v>
      </c>
      <c r="E11" t="str">
        <f t="shared" si="3"/>
        <v/>
      </c>
      <c r="F11" s="7" t="str">
        <f>IF($B11="","",VLOOKUP('処理用（さわらないようにお願いします）'!$B11,基本データ入力!$A$4:$V$203,$F$1,0))</f>
        <v/>
      </c>
      <c r="G11" s="7" t="str">
        <f>IF($B11="","",VLOOKUP('処理用（さわらないようにお願いします）'!$B11,基本データ入力!$A$3:$V$203,'処理用（さわらないようにお願いします）'!G$1,0))</f>
        <v/>
      </c>
      <c r="H11" s="7" t="str">
        <f>IF(基本データ入力!G12="","",基本データ入力!$C$4)</f>
        <v/>
      </c>
      <c r="I11" s="7" t="str">
        <f>IF($B11="","",VLOOKUP('処理用（さわらないようにお願いします）'!$B11,基本データ入力!$A$3:$V$203,'処理用（さわらないようにお願いします）'!I$1,0))</f>
        <v/>
      </c>
      <c r="J11" s="7" t="str">
        <f>IF(基本データ入力!G12="","",TRIM(基本データ入力!$C$7))</f>
        <v/>
      </c>
      <c r="K11" s="7" t="str">
        <f>IF($B11="","",VLOOKUP('処理用（さわらないようにお願いします）'!$B11,基本データ入力!$A$4:$V$203,'処理用（さわらないようにお願いします）'!K$1,0))</f>
        <v/>
      </c>
      <c r="L11" s="9" t="str">
        <f>IF(一覧表!E31="","",一覧表!E31)</f>
        <v/>
      </c>
      <c r="M11" s="8" t="str">
        <f>IF(一覧表!F31="","",一覧表!F31)</f>
        <v/>
      </c>
      <c r="N11" s="8" t="str">
        <f>IF(一覧表!G31="","",一覧表!G31)</f>
        <v/>
      </c>
      <c r="O11" s="319" t="str">
        <f>IF(一覧表!H31="","",一覧表!H31)</f>
        <v/>
      </c>
      <c r="P11" s="320" t="str">
        <f>IF(一覧表!I31="","",一覧表!I31)</f>
        <v/>
      </c>
      <c r="Q11" s="10" t="str">
        <f>IF(一覧表!J31="","",一覧表!J31)</f>
        <v/>
      </c>
      <c r="R11" s="8" t="str">
        <f>IF(一覧表!K31="","",一覧表!K31)</f>
        <v/>
      </c>
      <c r="S11" s="8" t="str">
        <f>IF(一覧表!L31="","",一覧表!L31)</f>
        <v/>
      </c>
      <c r="T11" s="8" t="str">
        <f>IF(一覧表!M31="","",一覧表!M31)</f>
        <v/>
      </c>
      <c r="U11" s="321" t="str">
        <f>IF(一覧表!N31="","",一覧表!N31)</f>
        <v/>
      </c>
      <c r="V11" s="7" t="str">
        <f>IF($B11="","",VLOOKUP('処理用（さわらないようにお願いします）'!$B11,基本データ入力!$A$3:$V$203,'処理用（さわらないようにお願いします）'!V$1,0))</f>
        <v/>
      </c>
      <c r="W11" s="7" t="str">
        <f>IF($B11="","",VLOOKUP('処理用（さわらないようにお願いします）'!$B11,基本データ入力!$A$3:$V$203,'処理用（さわらないようにお願いします）'!W$1,0))</f>
        <v/>
      </c>
      <c r="AB11" t="str">
        <f t="shared" si="4"/>
        <v/>
      </c>
      <c r="AC11" s="447"/>
      <c r="AD11" s="21">
        <v>3</v>
      </c>
      <c r="AE11" s="21">
        <f t="shared" si="5"/>
        <v>0</v>
      </c>
      <c r="AF11" s="21">
        <f t="shared" si="5"/>
        <v>0</v>
      </c>
      <c r="AG11" s="21">
        <f t="shared" si="5"/>
        <v>0</v>
      </c>
      <c r="AH11" s="21">
        <f t="shared" si="5"/>
        <v>0</v>
      </c>
      <c r="AI11" s="21">
        <f t="shared" si="5"/>
        <v>0</v>
      </c>
      <c r="AK11" s="6" t="s">
        <v>45</v>
      </c>
      <c r="AL11" s="6"/>
      <c r="AM11" s="22">
        <v>110</v>
      </c>
      <c r="AN11" s="22"/>
    </row>
    <row r="12" spans="1:40" ht="14.25" x14ac:dyDescent="0.15">
      <c r="A12">
        <v>10</v>
      </c>
      <c r="B12" t="str">
        <f t="shared" si="2"/>
        <v/>
      </c>
      <c r="C12">
        <f>COUNTIF($F$3:F12,"1")</f>
        <v>0</v>
      </c>
      <c r="D12">
        <f>COUNTIF($F$3:F12,"2")</f>
        <v>0</v>
      </c>
      <c r="E12" t="str">
        <f t="shared" si="3"/>
        <v/>
      </c>
      <c r="F12" s="7" t="str">
        <f>IF($B12="","",VLOOKUP('処理用（さわらないようにお願いします）'!$B12,基本データ入力!$A$4:$V$203,$F$1,0))</f>
        <v/>
      </c>
      <c r="G12" s="7" t="str">
        <f>IF($B12="","",VLOOKUP('処理用（さわらないようにお願いします）'!$B12,基本データ入力!$A$3:$V$203,'処理用（さわらないようにお願いします）'!G$1,0))</f>
        <v/>
      </c>
      <c r="H12" s="7" t="str">
        <f>IF(基本データ入力!G13="","",基本データ入力!$C$4)</f>
        <v/>
      </c>
      <c r="I12" s="7" t="str">
        <f>IF($B12="","",VLOOKUP('処理用（さわらないようにお願いします）'!$B12,基本データ入力!$A$3:$V$203,'処理用（さわらないようにお願いします）'!I$1,0))</f>
        <v/>
      </c>
      <c r="J12" s="7" t="str">
        <f>IF(基本データ入力!G13="","",TRIM(基本データ入力!$C$7))</f>
        <v/>
      </c>
      <c r="K12" s="7" t="str">
        <f>IF($B12="","",VLOOKUP('処理用（さわらないようにお願いします）'!$B12,基本データ入力!$A$4:$V$203,'処理用（さわらないようにお願いします）'!K$1,0))</f>
        <v/>
      </c>
      <c r="L12" s="9" t="str">
        <f>IF(一覧表!E32="","",一覧表!E32)</f>
        <v/>
      </c>
      <c r="M12" s="8" t="str">
        <f>IF(一覧表!F32="","",一覧表!F32)</f>
        <v/>
      </c>
      <c r="N12" s="8" t="str">
        <f>IF(一覧表!G32="","",一覧表!G32)</f>
        <v/>
      </c>
      <c r="O12" s="319" t="str">
        <f>IF(一覧表!H32="","",一覧表!H32)</f>
        <v/>
      </c>
      <c r="P12" s="320" t="str">
        <f>IF(一覧表!I32="","",一覧表!I32)</f>
        <v/>
      </c>
      <c r="Q12" s="10" t="str">
        <f>IF(一覧表!J32="","",一覧表!J32)</f>
        <v/>
      </c>
      <c r="R12" s="8" t="str">
        <f>IF(一覧表!K32="","",一覧表!K32)</f>
        <v/>
      </c>
      <c r="S12" s="8" t="str">
        <f>IF(一覧表!L32="","",一覧表!L32)</f>
        <v/>
      </c>
      <c r="T12" s="8" t="str">
        <f>IF(一覧表!M32="","",一覧表!M32)</f>
        <v/>
      </c>
      <c r="U12" s="321" t="str">
        <f>IF(一覧表!N32="","",一覧表!N32)</f>
        <v/>
      </c>
      <c r="V12" s="7" t="str">
        <f>IF($B12="","",VLOOKUP('処理用（さわらないようにお願いします）'!$B12,基本データ入力!$A$3:$V$203,'処理用（さわらないようにお願いします）'!V$1,0))</f>
        <v/>
      </c>
      <c r="W12" s="7" t="str">
        <f>IF($B12="","",VLOOKUP('処理用（さわらないようにお願いします）'!$B12,基本データ入力!$A$3:$V$203,'処理用（さわらないようにお願いします）'!W$1,0))</f>
        <v/>
      </c>
      <c r="AB12" t="str">
        <f t="shared" si="4"/>
        <v/>
      </c>
      <c r="AC12" s="447"/>
      <c r="AD12" s="21">
        <v>4</v>
      </c>
      <c r="AE12" s="21">
        <f t="shared" si="5"/>
        <v>0</v>
      </c>
      <c r="AF12" s="21">
        <f t="shared" si="5"/>
        <v>0</v>
      </c>
      <c r="AG12" s="21">
        <f t="shared" si="5"/>
        <v>0</v>
      </c>
      <c r="AH12" s="21">
        <f t="shared" si="5"/>
        <v>0</v>
      </c>
      <c r="AI12" s="21">
        <f t="shared" si="5"/>
        <v>0</v>
      </c>
      <c r="AK12" s="6" t="s">
        <v>105</v>
      </c>
      <c r="AL12" s="6"/>
      <c r="AM12" s="22">
        <v>111</v>
      </c>
      <c r="AN12" s="22"/>
    </row>
    <row r="13" spans="1:40" ht="14.25" x14ac:dyDescent="0.15">
      <c r="A13">
        <v>11</v>
      </c>
      <c r="B13" t="str">
        <f t="shared" si="2"/>
        <v/>
      </c>
      <c r="C13">
        <f>COUNTIF($F$3:F13,"1")</f>
        <v>0</v>
      </c>
      <c r="D13">
        <f>COUNTIF($F$3:F13,"2")</f>
        <v>0</v>
      </c>
      <c r="E13" t="str">
        <f t="shared" si="3"/>
        <v/>
      </c>
      <c r="F13" s="7" t="str">
        <f>IF($B13="","",VLOOKUP('処理用（さわらないようにお願いします）'!$B13,基本データ入力!$A$4:$V$203,$F$1,0))</f>
        <v/>
      </c>
      <c r="G13" s="7" t="str">
        <f>IF($B13="","",VLOOKUP('処理用（さわらないようにお願いします）'!$B13,基本データ入力!$A$3:$V$203,'処理用（さわらないようにお願いします）'!G$1,0))</f>
        <v/>
      </c>
      <c r="H13" s="7" t="str">
        <f>IF(基本データ入力!G14="","",基本データ入力!$C$4)</f>
        <v/>
      </c>
      <c r="I13" s="7" t="str">
        <f>IF($B13="","",VLOOKUP('処理用（さわらないようにお願いします）'!$B13,基本データ入力!$A$3:$V$203,'処理用（さわらないようにお願いします）'!I$1,0))</f>
        <v/>
      </c>
      <c r="J13" s="7" t="str">
        <f>IF(基本データ入力!G14="","",TRIM(基本データ入力!$C$7))</f>
        <v/>
      </c>
      <c r="K13" s="7" t="str">
        <f>IF($B13="","",VLOOKUP('処理用（さわらないようにお願いします）'!$B13,基本データ入力!$A$4:$V$203,'処理用（さわらないようにお願いします）'!K$1,0))</f>
        <v/>
      </c>
      <c r="L13" s="9" t="str">
        <f>IF(一覧表!E33="","",一覧表!E33)</f>
        <v/>
      </c>
      <c r="M13" s="8" t="str">
        <f>IF(一覧表!F33="","",一覧表!F33)</f>
        <v/>
      </c>
      <c r="N13" s="8" t="str">
        <f>IF(一覧表!G33="","",一覧表!G33)</f>
        <v/>
      </c>
      <c r="O13" s="319" t="str">
        <f>IF(一覧表!H33="","",一覧表!H33)</f>
        <v/>
      </c>
      <c r="P13" s="320" t="str">
        <f>IF(一覧表!I33="","",一覧表!I33)</f>
        <v/>
      </c>
      <c r="Q13" s="10" t="str">
        <f>IF(一覧表!J33="","",一覧表!J33)</f>
        <v/>
      </c>
      <c r="R13" s="8" t="str">
        <f>IF(一覧表!K33="","",一覧表!K33)</f>
        <v/>
      </c>
      <c r="S13" s="8" t="str">
        <f>IF(一覧表!L33="","",一覧表!L33)</f>
        <v/>
      </c>
      <c r="T13" s="8" t="str">
        <f>IF(一覧表!M33="","",一覧表!M33)</f>
        <v/>
      </c>
      <c r="U13" s="321" t="str">
        <f>IF(一覧表!N33="","",一覧表!N33)</f>
        <v/>
      </c>
      <c r="V13" s="7" t="str">
        <f>IF($B13="","",VLOOKUP('処理用（さわらないようにお願いします）'!$B13,基本データ入力!$A$3:$V$203,'処理用（さわらないようにお願いします）'!V$1,0))</f>
        <v/>
      </c>
      <c r="W13" s="7" t="str">
        <f>IF($B13="","",VLOOKUP('処理用（さわらないようにお願いします）'!$B13,基本データ入力!$A$3:$V$203,'処理用（さわらないようにお願いします）'!W$1,0))</f>
        <v/>
      </c>
      <c r="AB13" t="str">
        <f t="shared" si="4"/>
        <v/>
      </c>
      <c r="AC13" s="447"/>
      <c r="AD13" s="21">
        <v>5</v>
      </c>
      <c r="AE13" s="21">
        <f t="shared" si="5"/>
        <v>0</v>
      </c>
      <c r="AF13" s="21">
        <f t="shared" si="5"/>
        <v>0</v>
      </c>
      <c r="AG13" s="21">
        <f t="shared" si="5"/>
        <v>0</v>
      </c>
      <c r="AH13" s="21">
        <f t="shared" si="5"/>
        <v>0</v>
      </c>
      <c r="AI13" s="21">
        <f t="shared" si="5"/>
        <v>0</v>
      </c>
      <c r="AK13" s="5" t="s">
        <v>46</v>
      </c>
      <c r="AL13" s="5"/>
      <c r="AM13" s="22">
        <v>501</v>
      </c>
      <c r="AN13" s="22">
        <v>501</v>
      </c>
    </row>
    <row r="14" spans="1:40" ht="14.25" x14ac:dyDescent="0.15">
      <c r="A14">
        <v>12</v>
      </c>
      <c r="B14" t="str">
        <f t="shared" si="2"/>
        <v/>
      </c>
      <c r="C14">
        <f>COUNTIF($F$3:F14,"1")</f>
        <v>0</v>
      </c>
      <c r="D14">
        <f>COUNTIF($F$3:F14,"2")</f>
        <v>0</v>
      </c>
      <c r="E14" t="str">
        <f t="shared" si="3"/>
        <v/>
      </c>
      <c r="F14" s="7" t="str">
        <f>IF($B14="","",VLOOKUP('処理用（さわらないようにお願いします）'!$B14,基本データ入力!$A$4:$V$203,$F$1,0))</f>
        <v/>
      </c>
      <c r="G14" s="7" t="str">
        <f>IF($B14="","",VLOOKUP('処理用（さわらないようにお願いします）'!$B14,基本データ入力!$A$3:$V$203,'処理用（さわらないようにお願いします）'!G$1,0))</f>
        <v/>
      </c>
      <c r="H14" s="7" t="str">
        <f>IF(基本データ入力!G15="","",基本データ入力!$C$4)</f>
        <v/>
      </c>
      <c r="I14" s="7" t="str">
        <f>IF($B14="","",VLOOKUP('処理用（さわらないようにお願いします）'!$B14,基本データ入力!$A$3:$V$203,'処理用（さわらないようにお願いします）'!I$1,0))</f>
        <v/>
      </c>
      <c r="J14" s="7" t="str">
        <f>IF(基本データ入力!G15="","",TRIM(基本データ入力!$C$7))</f>
        <v/>
      </c>
      <c r="K14" s="7" t="str">
        <f>IF($B14="","",VLOOKUP('処理用（さわらないようにお願いします）'!$B14,基本データ入力!$A$4:$V$203,'処理用（さわらないようにお願いします）'!K$1,0))</f>
        <v/>
      </c>
      <c r="L14" s="9" t="str">
        <f>IF(一覧表!E34="","",一覧表!E34)</f>
        <v/>
      </c>
      <c r="M14" s="8" t="str">
        <f>IF(一覧表!F34="","",一覧表!F34)</f>
        <v/>
      </c>
      <c r="N14" s="8" t="str">
        <f>IF(一覧表!G34="","",一覧表!G34)</f>
        <v/>
      </c>
      <c r="O14" s="319" t="str">
        <f>IF(一覧表!H34="","",一覧表!H34)</f>
        <v/>
      </c>
      <c r="P14" s="320" t="str">
        <f>IF(一覧表!I34="","",一覧表!I34)</f>
        <v/>
      </c>
      <c r="Q14" s="10" t="str">
        <f>IF(一覧表!J34="","",一覧表!J34)</f>
        <v/>
      </c>
      <c r="R14" s="8" t="str">
        <f>IF(一覧表!K34="","",一覧表!K34)</f>
        <v/>
      </c>
      <c r="S14" s="8" t="str">
        <f>IF(一覧表!L34="","",一覧表!L34)</f>
        <v/>
      </c>
      <c r="T14" s="8" t="str">
        <f>IF(一覧表!M34="","",一覧表!M34)</f>
        <v/>
      </c>
      <c r="U14" s="321" t="str">
        <f>IF(一覧表!N34="","",一覧表!N34)</f>
        <v/>
      </c>
      <c r="V14" s="7" t="str">
        <f>IF($B14="","",VLOOKUP('処理用（さわらないようにお願いします）'!$B14,基本データ入力!$A$3:$V$203,'処理用（さわらないようにお願いします）'!V$1,0))</f>
        <v/>
      </c>
      <c r="W14" s="7" t="str">
        <f>IF($B14="","",VLOOKUP('処理用（さわらないようにお願いします）'!$B14,基本データ入力!$A$3:$V$203,'処理用（さわらないようにお願いします）'!W$1,0))</f>
        <v/>
      </c>
      <c r="AB14" t="str">
        <f t="shared" si="4"/>
        <v/>
      </c>
      <c r="AC14" s="447"/>
      <c r="AD14" s="21">
        <v>6</v>
      </c>
      <c r="AE14" s="21">
        <f t="shared" si="5"/>
        <v>0</v>
      </c>
      <c r="AF14" s="21">
        <f t="shared" si="5"/>
        <v>0</v>
      </c>
      <c r="AG14" s="21">
        <f t="shared" si="5"/>
        <v>0</v>
      </c>
      <c r="AH14" s="21">
        <f t="shared" si="5"/>
        <v>0</v>
      </c>
      <c r="AI14" s="21">
        <f t="shared" si="5"/>
        <v>0</v>
      </c>
      <c r="AK14" s="5" t="s">
        <v>47</v>
      </c>
      <c r="AL14" s="5"/>
      <c r="AM14" s="22">
        <v>502</v>
      </c>
      <c r="AN14" s="22">
        <v>502</v>
      </c>
    </row>
    <row r="15" spans="1:40" ht="14.25" x14ac:dyDescent="0.15">
      <c r="A15">
        <v>13</v>
      </c>
      <c r="B15" t="str">
        <f t="shared" si="2"/>
        <v/>
      </c>
      <c r="C15">
        <f>COUNTIF($F$3:F15,"1")</f>
        <v>0</v>
      </c>
      <c r="D15">
        <f>COUNTIF($F$3:F15,"2")</f>
        <v>0</v>
      </c>
      <c r="E15" t="str">
        <f t="shared" si="3"/>
        <v/>
      </c>
      <c r="F15" s="7" t="str">
        <f>IF($B15="","",VLOOKUP('処理用（さわらないようにお願いします）'!$B15,基本データ入力!$A$4:$V$203,$F$1,0))</f>
        <v/>
      </c>
      <c r="G15" s="7" t="str">
        <f>IF($B15="","",VLOOKUP('処理用（さわらないようにお願いします）'!$B15,基本データ入力!$A$3:$V$203,'処理用（さわらないようにお願いします）'!G$1,0))</f>
        <v/>
      </c>
      <c r="H15" s="7" t="str">
        <f>IF(基本データ入力!G16="","",基本データ入力!$C$4)</f>
        <v/>
      </c>
      <c r="I15" s="7" t="str">
        <f>IF($B15="","",VLOOKUP('処理用（さわらないようにお願いします）'!$B15,基本データ入力!$A$3:$V$203,'処理用（さわらないようにお願いします）'!I$1,0))</f>
        <v/>
      </c>
      <c r="J15" s="7" t="str">
        <f>IF(基本データ入力!G16="","",TRIM(基本データ入力!$C$7))</f>
        <v/>
      </c>
      <c r="K15" s="7" t="str">
        <f>IF($B15="","",VLOOKUP('処理用（さわらないようにお願いします）'!$B15,基本データ入力!$A$4:$V$203,'処理用（さわらないようにお願いします）'!K$1,0))</f>
        <v/>
      </c>
      <c r="L15" s="9" t="str">
        <f>IF(一覧表!E35="","",一覧表!E35)</f>
        <v/>
      </c>
      <c r="M15" s="8" t="str">
        <f>IF(一覧表!F35="","",一覧表!F35)</f>
        <v/>
      </c>
      <c r="N15" s="8" t="str">
        <f>IF(一覧表!G35="","",一覧表!G35)</f>
        <v/>
      </c>
      <c r="O15" s="319" t="str">
        <f>IF(一覧表!H35="","",一覧表!H35)</f>
        <v/>
      </c>
      <c r="P15" s="320" t="str">
        <f>IF(一覧表!I35="","",一覧表!I35)</f>
        <v/>
      </c>
      <c r="Q15" s="10" t="str">
        <f>IF(一覧表!J35="","",一覧表!J35)</f>
        <v/>
      </c>
      <c r="R15" s="8" t="str">
        <f>IF(一覧表!K35="","",一覧表!K35)</f>
        <v/>
      </c>
      <c r="S15" s="8" t="str">
        <f>IF(一覧表!L35="","",一覧表!L35)</f>
        <v/>
      </c>
      <c r="T15" s="8" t="str">
        <f>IF(一覧表!M35="","",一覧表!M35)</f>
        <v/>
      </c>
      <c r="U15" s="321" t="str">
        <f>IF(一覧表!N35="","",一覧表!N35)</f>
        <v/>
      </c>
      <c r="V15" s="7" t="str">
        <f>IF($B15="","",VLOOKUP('処理用（さわらないようにお願いします）'!$B15,基本データ入力!$A$3:$V$203,'処理用（さわらないようにお願いします）'!V$1,0))</f>
        <v/>
      </c>
      <c r="W15" s="7" t="str">
        <f>IF($B15="","",VLOOKUP('処理用（さわらないようにお願いします）'!$B15,基本データ入力!$A$3:$V$203,'処理用（さわらないようにお願いします）'!W$1,0))</f>
        <v/>
      </c>
      <c r="AB15" t="str">
        <f t="shared" si="4"/>
        <v/>
      </c>
      <c r="AK15" s="5" t="s">
        <v>48</v>
      </c>
      <c r="AL15" s="5"/>
      <c r="AM15" s="22">
        <v>503</v>
      </c>
      <c r="AN15" s="22">
        <v>503</v>
      </c>
    </row>
    <row r="16" spans="1:40" ht="14.25" x14ac:dyDescent="0.15">
      <c r="A16">
        <v>14</v>
      </c>
      <c r="B16" t="str">
        <f t="shared" si="2"/>
        <v/>
      </c>
      <c r="C16">
        <f>COUNTIF($F$3:F16,"1")</f>
        <v>0</v>
      </c>
      <c r="D16">
        <f>COUNTIF($F$3:F16,"2")</f>
        <v>0</v>
      </c>
      <c r="E16" t="str">
        <f t="shared" si="3"/>
        <v/>
      </c>
      <c r="F16" s="7" t="str">
        <f>IF($B16="","",VLOOKUP('処理用（さわらないようにお願いします）'!$B16,基本データ入力!$A$4:$V$203,$F$1,0))</f>
        <v/>
      </c>
      <c r="G16" s="7" t="str">
        <f>IF($B16="","",VLOOKUP('処理用（さわらないようにお願いします）'!$B16,基本データ入力!$A$3:$V$203,'処理用（さわらないようにお願いします）'!G$1,0))</f>
        <v/>
      </c>
      <c r="H16" s="7" t="str">
        <f>IF(基本データ入力!G17="","",基本データ入力!$C$4)</f>
        <v/>
      </c>
      <c r="I16" s="7" t="str">
        <f>IF($B16="","",VLOOKUP('処理用（さわらないようにお願いします）'!$B16,基本データ入力!$A$3:$V$203,'処理用（さわらないようにお願いします）'!I$1,0))</f>
        <v/>
      </c>
      <c r="J16" s="7" t="str">
        <f>IF(基本データ入力!G17="","",TRIM(基本データ入力!$C$7))</f>
        <v/>
      </c>
      <c r="K16" s="7" t="str">
        <f>IF($B16="","",VLOOKUP('処理用（さわらないようにお願いします）'!$B16,基本データ入力!$A$4:$V$203,'処理用（さわらないようにお願いします）'!K$1,0))</f>
        <v/>
      </c>
      <c r="L16" s="9" t="str">
        <f>IF(一覧表!E36="","",一覧表!E36)</f>
        <v/>
      </c>
      <c r="M16" s="8" t="str">
        <f>IF(一覧表!F36="","",一覧表!F36)</f>
        <v/>
      </c>
      <c r="N16" s="8" t="str">
        <f>IF(一覧表!G36="","",一覧表!G36)</f>
        <v/>
      </c>
      <c r="O16" s="319" t="str">
        <f>IF(一覧表!H36="","",一覧表!H36)</f>
        <v/>
      </c>
      <c r="P16" s="320" t="str">
        <f>IF(一覧表!I36="","",一覧表!I36)</f>
        <v/>
      </c>
      <c r="Q16" s="10" t="str">
        <f>IF(一覧表!J36="","",一覧表!J36)</f>
        <v/>
      </c>
      <c r="R16" s="8" t="str">
        <f>IF(一覧表!K36="","",一覧表!K36)</f>
        <v/>
      </c>
      <c r="S16" s="8" t="str">
        <f>IF(一覧表!L36="","",一覧表!L36)</f>
        <v/>
      </c>
      <c r="T16" s="8" t="str">
        <f>IF(一覧表!M36="","",一覧表!M36)</f>
        <v/>
      </c>
      <c r="U16" s="321" t="str">
        <f>IF(一覧表!N36="","",一覧表!N36)</f>
        <v/>
      </c>
      <c r="V16" s="7" t="str">
        <f>IF($B16="","",VLOOKUP('処理用（さわらないようにお願いします）'!$B16,基本データ入力!$A$3:$V$203,'処理用（さわらないようにお願いします）'!V$1,0))</f>
        <v/>
      </c>
      <c r="W16" s="7" t="str">
        <f>IF($B16="","",VLOOKUP('処理用（さわらないようにお願いします）'!$B16,基本データ入力!$A$3:$V$203,'処理用（さわらないようにお願いします）'!W$1,0))</f>
        <v/>
      </c>
      <c r="AB16" t="str">
        <f t="shared" si="4"/>
        <v/>
      </c>
      <c r="AK16" s="5" t="s">
        <v>49</v>
      </c>
      <c r="AL16" s="5"/>
      <c r="AM16" s="22">
        <v>504</v>
      </c>
      <c r="AN16" s="22">
        <v>504</v>
      </c>
    </row>
    <row r="17" spans="1:40" ht="14.25" x14ac:dyDescent="0.15">
      <c r="A17">
        <v>15</v>
      </c>
      <c r="B17" t="str">
        <f t="shared" si="2"/>
        <v/>
      </c>
      <c r="C17">
        <f>COUNTIF($F$3:F17,"1")</f>
        <v>0</v>
      </c>
      <c r="D17">
        <f>COUNTIF($F$3:F17,"2")</f>
        <v>0</v>
      </c>
      <c r="E17" t="str">
        <f t="shared" si="3"/>
        <v/>
      </c>
      <c r="F17" s="7" t="str">
        <f>IF($B17="","",VLOOKUP('処理用（さわらないようにお願いします）'!$B17,基本データ入力!$A$4:$V$203,$F$1,0))</f>
        <v/>
      </c>
      <c r="G17" s="7" t="str">
        <f>IF($B17="","",VLOOKUP('処理用（さわらないようにお願いします）'!$B17,基本データ入力!$A$3:$V$203,'処理用（さわらないようにお願いします）'!G$1,0))</f>
        <v/>
      </c>
      <c r="H17" s="7" t="str">
        <f>IF(基本データ入力!G18="","",基本データ入力!$C$4)</f>
        <v/>
      </c>
      <c r="I17" s="7" t="str">
        <f>IF($B17="","",VLOOKUP('処理用（さわらないようにお願いします）'!$B17,基本データ入力!$A$3:$V$203,'処理用（さわらないようにお願いします）'!I$1,0))</f>
        <v/>
      </c>
      <c r="J17" s="7" t="str">
        <f>IF(基本データ入力!G18="","",TRIM(基本データ入力!$C$7))</f>
        <v/>
      </c>
      <c r="K17" s="7" t="str">
        <f>IF($B17="","",VLOOKUP('処理用（さわらないようにお願いします）'!$B17,基本データ入力!$A$4:$V$203,'処理用（さわらないようにお願いします）'!K$1,0))</f>
        <v/>
      </c>
      <c r="L17" s="9" t="str">
        <f>IF(一覧表!E37="","",一覧表!E37)</f>
        <v/>
      </c>
      <c r="M17" s="8" t="str">
        <f>IF(一覧表!F37="","",一覧表!F37)</f>
        <v/>
      </c>
      <c r="N17" s="8" t="str">
        <f>IF(一覧表!G37="","",一覧表!G37)</f>
        <v/>
      </c>
      <c r="O17" s="319" t="str">
        <f>IF(一覧表!H37="","",一覧表!H37)</f>
        <v/>
      </c>
      <c r="P17" s="320" t="str">
        <f>IF(一覧表!I37="","",一覧表!I37)</f>
        <v/>
      </c>
      <c r="Q17" s="10" t="str">
        <f>IF(一覧表!J37="","",一覧表!J37)</f>
        <v/>
      </c>
      <c r="R17" s="8" t="str">
        <f>IF(一覧表!K37="","",一覧表!K37)</f>
        <v/>
      </c>
      <c r="S17" s="8" t="str">
        <f>IF(一覧表!L37="","",一覧表!L37)</f>
        <v/>
      </c>
      <c r="T17" s="8" t="str">
        <f>IF(一覧表!M37="","",一覧表!M37)</f>
        <v/>
      </c>
      <c r="U17" s="321" t="str">
        <f>IF(一覧表!N37="","",一覧表!N37)</f>
        <v/>
      </c>
      <c r="V17" s="7" t="str">
        <f>IF($B17="","",VLOOKUP('処理用（さわらないようにお願いします）'!$B17,基本データ入力!$A$3:$V$203,'処理用（さわらないようにお願いします）'!V$1,0))</f>
        <v/>
      </c>
      <c r="W17" s="7" t="str">
        <f>IF($B17="","",VLOOKUP('処理用（さわらないようにお願いします）'!$B17,基本データ入力!$A$3:$V$203,'処理用（さわらないようにお願いします）'!W$1,0))</f>
        <v/>
      </c>
      <c r="AB17" t="str">
        <f t="shared" si="4"/>
        <v/>
      </c>
      <c r="AK17" s="5" t="s">
        <v>50</v>
      </c>
      <c r="AL17" s="6" t="s">
        <v>51</v>
      </c>
      <c r="AM17" s="22"/>
      <c r="AN17" s="22">
        <v>627</v>
      </c>
    </row>
    <row r="18" spans="1:40" ht="14.25" x14ac:dyDescent="0.15">
      <c r="A18">
        <v>16</v>
      </c>
      <c r="B18" t="str">
        <f t="shared" si="2"/>
        <v/>
      </c>
      <c r="C18">
        <f>COUNTIF($F$3:F18,"1")</f>
        <v>0</v>
      </c>
      <c r="D18">
        <f>COUNTIF($F$3:F18,"2")</f>
        <v>0</v>
      </c>
      <c r="E18" t="str">
        <f t="shared" si="3"/>
        <v/>
      </c>
      <c r="F18" s="7" t="str">
        <f>IF($B18="","",VLOOKUP('処理用（さわらないようにお願いします）'!$B18,基本データ入力!$A$4:$V$203,$F$1,0))</f>
        <v/>
      </c>
      <c r="G18" s="7" t="str">
        <f>IF($B18="","",VLOOKUP('処理用（さわらないようにお願いします）'!$B18,基本データ入力!$A$3:$V$203,'処理用（さわらないようにお願いします）'!G$1,0))</f>
        <v/>
      </c>
      <c r="H18" s="7" t="str">
        <f>IF(基本データ入力!G19="","",基本データ入力!$C$4)</f>
        <v/>
      </c>
      <c r="I18" s="7" t="str">
        <f>IF($B18="","",VLOOKUP('処理用（さわらないようにお願いします）'!$B18,基本データ入力!$A$3:$V$203,'処理用（さわらないようにお願いします）'!I$1,0))</f>
        <v/>
      </c>
      <c r="J18" s="7" t="str">
        <f>IF(基本データ入力!G19="","",TRIM(基本データ入力!$C$7))</f>
        <v/>
      </c>
      <c r="K18" s="7" t="str">
        <f>IF($B18="","",VLOOKUP('処理用（さわらないようにお願いします）'!$B18,基本データ入力!$A$4:$V$203,'処理用（さわらないようにお願いします）'!K$1,0))</f>
        <v/>
      </c>
      <c r="L18" s="9" t="str">
        <f>IF(一覧表!E38="","",一覧表!E38)</f>
        <v/>
      </c>
      <c r="M18" s="8" t="str">
        <f>IF(一覧表!F38="","",一覧表!F38)</f>
        <v/>
      </c>
      <c r="N18" s="8" t="str">
        <f>IF(一覧表!G38="","",一覧表!G38)</f>
        <v/>
      </c>
      <c r="O18" s="319" t="str">
        <f>IF(一覧表!H38="","",一覧表!H38)</f>
        <v/>
      </c>
      <c r="P18" s="320" t="str">
        <f>IF(一覧表!I38="","",一覧表!I38)</f>
        <v/>
      </c>
      <c r="Q18" s="10" t="str">
        <f>IF(一覧表!J38="","",一覧表!J38)</f>
        <v/>
      </c>
      <c r="R18" s="8" t="str">
        <f>IF(一覧表!K38="","",一覧表!K38)</f>
        <v/>
      </c>
      <c r="S18" s="8" t="str">
        <f>IF(一覧表!L38="","",一覧表!L38)</f>
        <v/>
      </c>
      <c r="T18" s="8" t="str">
        <f>IF(一覧表!M38="","",一覧表!M38)</f>
        <v/>
      </c>
      <c r="U18" s="321" t="str">
        <f>IF(一覧表!N38="","",一覧表!N38)</f>
        <v/>
      </c>
      <c r="V18" s="7" t="str">
        <f>IF($B18="","",VLOOKUP('処理用（さわらないようにお願いします）'!$B18,基本データ入力!$A$3:$V$203,'処理用（さわらないようにお願いします）'!V$1,0))</f>
        <v/>
      </c>
      <c r="W18" s="7" t="str">
        <f>IF($B18="","",VLOOKUP('処理用（さわらないようにお願いします）'!$B18,基本データ入力!$A$3:$V$203,'処理用（さわらないようにお願いします）'!W$1,0))</f>
        <v/>
      </c>
      <c r="AB18" t="str">
        <f t="shared" si="4"/>
        <v/>
      </c>
      <c r="AK18" s="5"/>
      <c r="AL18" s="6" t="s">
        <v>52</v>
      </c>
      <c r="AM18" s="22">
        <v>640</v>
      </c>
      <c r="AN18" s="22">
        <v>640</v>
      </c>
    </row>
    <row r="19" spans="1:40" ht="14.25" x14ac:dyDescent="0.15">
      <c r="A19">
        <v>17</v>
      </c>
      <c r="B19" t="str">
        <f t="shared" si="2"/>
        <v/>
      </c>
      <c r="C19">
        <f>COUNTIF($F$3:F19,"1")</f>
        <v>0</v>
      </c>
      <c r="D19">
        <f>COUNTIF($F$3:F19,"2")</f>
        <v>0</v>
      </c>
      <c r="E19" t="str">
        <f t="shared" si="3"/>
        <v/>
      </c>
      <c r="F19" s="7" t="str">
        <f>IF($B19="","",VLOOKUP('処理用（さわらないようにお願いします）'!$B19,基本データ入力!$A$4:$V$203,$F$1,0))</f>
        <v/>
      </c>
      <c r="G19" s="7" t="str">
        <f>IF($B19="","",VLOOKUP('処理用（さわらないようにお願いします）'!$B19,基本データ入力!$A$3:$V$203,'処理用（さわらないようにお願いします）'!G$1,0))</f>
        <v/>
      </c>
      <c r="H19" s="7" t="str">
        <f>IF(基本データ入力!G20="","",基本データ入力!$C$4)</f>
        <v/>
      </c>
      <c r="I19" s="7" t="str">
        <f>IF($B19="","",VLOOKUP('処理用（さわらないようにお願いします）'!$B19,基本データ入力!$A$3:$V$203,'処理用（さわらないようにお願いします）'!I$1,0))</f>
        <v/>
      </c>
      <c r="J19" s="7" t="str">
        <f>IF(基本データ入力!G20="","",TRIM(基本データ入力!$C$7))</f>
        <v/>
      </c>
      <c r="K19" s="7" t="str">
        <f>IF($B19="","",VLOOKUP('処理用（さわらないようにお願いします）'!$B19,基本データ入力!$A$4:$V$203,'処理用（さわらないようにお願いします）'!K$1,0))</f>
        <v/>
      </c>
      <c r="L19" s="9" t="str">
        <f>IF(一覧表!E39="","",一覧表!E39)</f>
        <v/>
      </c>
      <c r="M19" s="8" t="str">
        <f>IF(一覧表!F39="","",一覧表!F39)</f>
        <v/>
      </c>
      <c r="N19" s="8" t="str">
        <f>IF(一覧表!G39="","",一覧表!G39)</f>
        <v/>
      </c>
      <c r="O19" s="319" t="str">
        <f>IF(一覧表!H39="","",一覧表!H39)</f>
        <v/>
      </c>
      <c r="P19" s="320" t="str">
        <f>IF(一覧表!I39="","",一覧表!I39)</f>
        <v/>
      </c>
      <c r="Q19" s="10" t="str">
        <f>IF(一覧表!J39="","",一覧表!J39)</f>
        <v/>
      </c>
      <c r="R19" s="8" t="str">
        <f>IF(一覧表!K39="","",一覧表!K39)</f>
        <v/>
      </c>
      <c r="S19" s="8" t="str">
        <f>IF(一覧表!L39="","",一覧表!L39)</f>
        <v/>
      </c>
      <c r="T19" s="8" t="str">
        <f>IF(一覧表!M39="","",一覧表!M39)</f>
        <v/>
      </c>
      <c r="U19" s="321" t="str">
        <f>IF(一覧表!N39="","",一覧表!N39)</f>
        <v/>
      </c>
      <c r="V19" s="7" t="str">
        <f>IF($B19="","",VLOOKUP('処理用（さわらないようにお願いします）'!$B19,基本データ入力!$A$3:$V$203,'処理用（さわらないようにお願いします）'!V$1,0))</f>
        <v/>
      </c>
      <c r="W19" s="7" t="str">
        <f>IF($B19="","",VLOOKUP('処理用（さわらないようにお願いします）'!$B19,基本データ入力!$A$3:$V$203,'処理用（さわらないようにお願いします）'!W$1,0))</f>
        <v/>
      </c>
      <c r="AB19" t="str">
        <f t="shared" si="4"/>
        <v/>
      </c>
      <c r="AK19" s="6"/>
      <c r="AL19" s="6" t="s">
        <v>53</v>
      </c>
      <c r="AM19" s="22">
        <v>650</v>
      </c>
      <c r="AN19" s="22"/>
    </row>
    <row r="20" spans="1:40" ht="14.25" x14ac:dyDescent="0.15">
      <c r="A20">
        <v>18</v>
      </c>
      <c r="B20" t="str">
        <f t="shared" si="2"/>
        <v/>
      </c>
      <c r="C20">
        <f>COUNTIF($F$3:F20,"1")</f>
        <v>0</v>
      </c>
      <c r="D20">
        <f>COUNTIF($F$3:F20,"2")</f>
        <v>0</v>
      </c>
      <c r="E20" t="str">
        <f t="shared" si="3"/>
        <v/>
      </c>
      <c r="F20" s="7" t="str">
        <f>IF($B20="","",VLOOKUP('処理用（さわらないようにお願いします）'!$B20,基本データ入力!$A$4:$V$203,$F$1,0))</f>
        <v/>
      </c>
      <c r="G20" s="7" t="str">
        <f>IF($B20="","",VLOOKUP('処理用（さわらないようにお願いします）'!$B20,基本データ入力!$A$3:$V$203,'処理用（さわらないようにお願いします）'!G$1,0))</f>
        <v/>
      </c>
      <c r="H20" s="7" t="str">
        <f>IF(基本データ入力!G21="","",基本データ入力!$C$4)</f>
        <v/>
      </c>
      <c r="I20" s="7" t="str">
        <f>IF($B20="","",VLOOKUP('処理用（さわらないようにお願いします）'!$B20,基本データ入力!$A$3:$V$203,'処理用（さわらないようにお願いします）'!I$1,0))</f>
        <v/>
      </c>
      <c r="J20" s="7" t="str">
        <f>IF(基本データ入力!G21="","",TRIM(基本データ入力!$C$7))</f>
        <v/>
      </c>
      <c r="K20" s="7" t="str">
        <f>IF($B20="","",VLOOKUP('処理用（さわらないようにお願いします）'!$B20,基本データ入力!$A$4:$V$203,'処理用（さわらないようにお願いします）'!K$1,0))</f>
        <v/>
      </c>
      <c r="L20" s="9" t="str">
        <f>IF(一覧表!E40="","",一覧表!E40)</f>
        <v/>
      </c>
      <c r="M20" s="8" t="str">
        <f>IF(一覧表!F40="","",一覧表!F40)</f>
        <v/>
      </c>
      <c r="N20" s="8" t="str">
        <f>IF(一覧表!G40="","",一覧表!G40)</f>
        <v/>
      </c>
      <c r="O20" s="319" t="str">
        <f>IF(一覧表!H40="","",一覧表!H40)</f>
        <v/>
      </c>
      <c r="P20" s="320" t="str">
        <f>IF(一覧表!I40="","",一覧表!I40)</f>
        <v/>
      </c>
      <c r="Q20" s="10" t="str">
        <f>IF(一覧表!J40="","",一覧表!J40)</f>
        <v/>
      </c>
      <c r="R20" s="8" t="str">
        <f>IF(一覧表!K40="","",一覧表!K40)</f>
        <v/>
      </c>
      <c r="S20" s="8" t="str">
        <f>IF(一覧表!L40="","",一覧表!L40)</f>
        <v/>
      </c>
      <c r="T20" s="8" t="str">
        <f>IF(一覧表!M40="","",一覧表!M40)</f>
        <v/>
      </c>
      <c r="U20" s="321" t="str">
        <f>IF(一覧表!N40="","",一覧表!N40)</f>
        <v/>
      </c>
      <c r="V20" s="7" t="str">
        <f>IF($B20="","",VLOOKUP('処理用（さわらないようにお願いします）'!$B20,基本データ入力!$A$3:$V$203,'処理用（さわらないようにお願いします）'!V$1,0))</f>
        <v/>
      </c>
      <c r="W20" s="7" t="str">
        <f>IF($B20="","",VLOOKUP('処理用（さわらないようにお願いします）'!$B20,基本データ入力!$A$3:$V$203,'処理用（さわらないようにお願いします）'!W$1,0))</f>
        <v/>
      </c>
      <c r="AB20" t="str">
        <f t="shared" si="4"/>
        <v/>
      </c>
      <c r="AK20" s="5" t="s">
        <v>54</v>
      </c>
      <c r="AL20" s="6" t="s">
        <v>55</v>
      </c>
      <c r="AM20" s="22">
        <v>601</v>
      </c>
      <c r="AN20" s="22">
        <v>601</v>
      </c>
    </row>
    <row r="21" spans="1:40" ht="14.25" x14ac:dyDescent="0.15">
      <c r="A21">
        <v>19</v>
      </c>
      <c r="B21" t="str">
        <f t="shared" si="2"/>
        <v/>
      </c>
      <c r="C21">
        <f>COUNTIF($F$3:F21,"1")</f>
        <v>0</v>
      </c>
      <c r="D21">
        <f>COUNTIF($F$3:F21,"2")</f>
        <v>0</v>
      </c>
      <c r="E21" t="str">
        <f t="shared" si="3"/>
        <v/>
      </c>
      <c r="F21" s="7" t="str">
        <f>IF($B21="","",VLOOKUP('処理用（さわらないようにお願いします）'!$B21,基本データ入力!$A$4:$V$203,$F$1,0))</f>
        <v/>
      </c>
      <c r="G21" s="7" t="str">
        <f>IF($B21="","",VLOOKUP('処理用（さわらないようにお願いします）'!$B21,基本データ入力!$A$3:$V$203,'処理用（さわらないようにお願いします）'!G$1,0))</f>
        <v/>
      </c>
      <c r="H21" s="7" t="str">
        <f>IF(基本データ入力!G22="","",基本データ入力!$C$4)</f>
        <v/>
      </c>
      <c r="I21" s="7" t="str">
        <f>IF($B21="","",VLOOKUP('処理用（さわらないようにお願いします）'!$B21,基本データ入力!$A$3:$V$203,'処理用（さわらないようにお願いします）'!I$1,0))</f>
        <v/>
      </c>
      <c r="J21" s="7" t="str">
        <f>IF(基本データ入力!G22="","",TRIM(基本データ入力!$C$7))</f>
        <v/>
      </c>
      <c r="K21" s="7" t="str">
        <f>IF($B21="","",VLOOKUP('処理用（さわらないようにお願いします）'!$B21,基本データ入力!$A$4:$V$203,'処理用（さわらないようにお願いします）'!K$1,0))</f>
        <v/>
      </c>
      <c r="L21" s="9" t="str">
        <f>IF(一覧表!E41="","",一覧表!E41)</f>
        <v/>
      </c>
      <c r="M21" s="8" t="str">
        <f>IF(一覧表!F41="","",一覧表!F41)</f>
        <v/>
      </c>
      <c r="N21" s="8" t="str">
        <f>IF(一覧表!G41="","",一覧表!G41)</f>
        <v/>
      </c>
      <c r="O21" s="319" t="str">
        <f>IF(一覧表!H41="","",一覧表!H41)</f>
        <v/>
      </c>
      <c r="P21" s="320" t="str">
        <f>IF(一覧表!I41="","",一覧表!I41)</f>
        <v/>
      </c>
      <c r="Q21" s="10" t="str">
        <f>IF(一覧表!J41="","",一覧表!J41)</f>
        <v/>
      </c>
      <c r="R21" s="8" t="str">
        <f>IF(一覧表!K41="","",一覧表!K41)</f>
        <v/>
      </c>
      <c r="S21" s="8" t="str">
        <f>IF(一覧表!L41="","",一覧表!L41)</f>
        <v/>
      </c>
      <c r="T21" s="8" t="str">
        <f>IF(一覧表!M41="","",一覧表!M41)</f>
        <v/>
      </c>
      <c r="U21" s="321" t="str">
        <f>IF(一覧表!N41="","",一覧表!N41)</f>
        <v/>
      </c>
      <c r="V21" s="7" t="str">
        <f>IF($B21="","",VLOOKUP('処理用（さわらないようにお願いします）'!$B21,基本データ入力!$A$3:$V$203,'処理用（さわらないようにお願いします）'!V$1,0))</f>
        <v/>
      </c>
      <c r="W21" s="7" t="str">
        <f>IF($B21="","",VLOOKUP('処理用（さわらないようにお願いします）'!$B21,基本データ入力!$A$3:$V$203,'処理用（さわらないようにお願いします）'!W$1,0))</f>
        <v/>
      </c>
      <c r="AB21" t="str">
        <f t="shared" si="4"/>
        <v/>
      </c>
      <c r="AK21" s="5"/>
      <c r="AL21" s="6" t="s">
        <v>56</v>
      </c>
      <c r="AM21" s="22">
        <v>615</v>
      </c>
      <c r="AN21" s="22"/>
    </row>
    <row r="22" spans="1:40" ht="14.25" x14ac:dyDescent="0.15">
      <c r="A22">
        <v>20</v>
      </c>
      <c r="B22" t="str">
        <f t="shared" si="2"/>
        <v/>
      </c>
      <c r="C22">
        <f>COUNTIF($F$3:F22,"1")</f>
        <v>0</v>
      </c>
      <c r="D22">
        <f>COUNTIF($F$3:F22,"2")</f>
        <v>0</v>
      </c>
      <c r="E22" t="str">
        <f t="shared" si="3"/>
        <v/>
      </c>
      <c r="F22" s="7" t="str">
        <f>IF($B22="","",VLOOKUP('処理用（さわらないようにお願いします）'!$B22,基本データ入力!$A$4:$V$203,$F$1,0))</f>
        <v/>
      </c>
      <c r="G22" s="7" t="str">
        <f>IF($B22="","",VLOOKUP('処理用（さわらないようにお願いします）'!$B22,基本データ入力!$A$3:$V$203,'処理用（さわらないようにお願いします）'!G$1,0))</f>
        <v/>
      </c>
      <c r="H22" s="7" t="str">
        <f>IF(基本データ入力!G23="","",基本データ入力!$C$4)</f>
        <v/>
      </c>
      <c r="I22" s="7" t="str">
        <f>IF($B22="","",VLOOKUP('処理用（さわらないようにお願いします）'!$B22,基本データ入力!$A$3:$V$203,'処理用（さわらないようにお願いします）'!I$1,0))</f>
        <v/>
      </c>
      <c r="J22" s="7" t="str">
        <f>IF(基本データ入力!G23="","",TRIM(基本データ入力!$C$7))</f>
        <v/>
      </c>
      <c r="K22" s="7" t="str">
        <f>IF($B22="","",VLOOKUP('処理用（さわらないようにお願いします）'!$B22,基本データ入力!$A$4:$V$203,'処理用（さわらないようにお願いします）'!K$1,0))</f>
        <v/>
      </c>
      <c r="L22" s="9" t="str">
        <f>IF(一覧表!E42="","",一覧表!E42)</f>
        <v/>
      </c>
      <c r="M22" s="8" t="str">
        <f>IF(一覧表!F42="","",一覧表!F42)</f>
        <v/>
      </c>
      <c r="N22" s="8" t="str">
        <f>IF(一覧表!G42="","",一覧表!G42)</f>
        <v/>
      </c>
      <c r="O22" s="319" t="str">
        <f>IF(一覧表!H42="","",一覧表!H42)</f>
        <v/>
      </c>
      <c r="P22" s="320" t="str">
        <f>IF(一覧表!I42="","",一覧表!I42)</f>
        <v/>
      </c>
      <c r="Q22" s="10" t="str">
        <f>IF(一覧表!J42="","",一覧表!J42)</f>
        <v/>
      </c>
      <c r="R22" s="8" t="str">
        <f>IF(一覧表!K42="","",一覧表!K42)</f>
        <v/>
      </c>
      <c r="S22" s="8" t="str">
        <f>IF(一覧表!L42="","",一覧表!L42)</f>
        <v/>
      </c>
      <c r="T22" s="8" t="str">
        <f>IF(一覧表!M42="","",一覧表!M42)</f>
        <v/>
      </c>
      <c r="U22" s="321" t="str">
        <f>IF(一覧表!N42="","",一覧表!N42)</f>
        <v/>
      </c>
      <c r="V22" s="7" t="str">
        <f>IF($B22="","",VLOOKUP('処理用（さわらないようにお願いします）'!$B22,基本データ入力!$A$3:$V$203,'処理用（さわらないようにお願いします）'!V$1,0))</f>
        <v/>
      </c>
      <c r="W22" s="7" t="str">
        <f>IF($B22="","",VLOOKUP('処理用（さわらないようにお願いします）'!$B22,基本データ入力!$A$3:$V$203,'処理用（さわらないようにお願いします）'!W$1,0))</f>
        <v/>
      </c>
      <c r="AB22" t="str">
        <f t="shared" si="4"/>
        <v/>
      </c>
      <c r="AK22" s="5" t="s">
        <v>57</v>
      </c>
      <c r="AL22" s="5" t="s">
        <v>58</v>
      </c>
      <c r="AM22" s="22">
        <v>901</v>
      </c>
      <c r="AN22" s="22">
        <v>901</v>
      </c>
    </row>
    <row r="23" spans="1:40" ht="14.25" x14ac:dyDescent="0.15">
      <c r="A23">
        <v>21</v>
      </c>
      <c r="B23" t="str">
        <f t="shared" si="2"/>
        <v/>
      </c>
      <c r="C23">
        <f>COUNTIF($F$3:F23,"1")</f>
        <v>0</v>
      </c>
      <c r="D23">
        <f>COUNTIF($F$3:F23,"2")</f>
        <v>0</v>
      </c>
      <c r="E23" t="str">
        <f t="shared" si="3"/>
        <v/>
      </c>
      <c r="F23" s="7" t="str">
        <f>IF($B23="","",VLOOKUP('処理用（さわらないようにお願いします）'!$B23,基本データ入力!$A$4:$V$203,$F$1,0))</f>
        <v/>
      </c>
      <c r="G23" s="7" t="str">
        <f>IF($B23="","",VLOOKUP('処理用（さわらないようにお願いします）'!$B23,基本データ入力!$A$3:$V$203,'処理用（さわらないようにお願いします）'!G$1,0))</f>
        <v/>
      </c>
      <c r="H23" s="7" t="str">
        <f>IF(基本データ入力!G24="","",基本データ入力!$C$4)</f>
        <v/>
      </c>
      <c r="I23" s="7" t="str">
        <f>IF($B23="","",VLOOKUP('処理用（さわらないようにお願いします）'!$B23,基本データ入力!$A$3:$V$203,'処理用（さわらないようにお願いします）'!I$1,0))</f>
        <v/>
      </c>
      <c r="J23" s="7" t="str">
        <f>IF(基本データ入力!G24="","",TRIM(基本データ入力!$C$7))</f>
        <v/>
      </c>
      <c r="K23" s="7" t="str">
        <f>IF($B23="","",VLOOKUP('処理用（さわらないようにお願いします）'!$B23,基本データ入力!$A$4:$V$203,'処理用（さわらないようにお願いします）'!K$1,0))</f>
        <v/>
      </c>
      <c r="L23" s="9" t="str">
        <f>IF(一覧表!E43="","",一覧表!E43)</f>
        <v/>
      </c>
      <c r="M23" s="8" t="str">
        <f>IF(一覧表!F43="","",一覧表!F43)</f>
        <v/>
      </c>
      <c r="N23" s="8" t="str">
        <f>IF(一覧表!G43="","",一覧表!G43)</f>
        <v/>
      </c>
      <c r="O23" s="319" t="str">
        <f>IF(一覧表!H43="","",一覧表!H43)</f>
        <v/>
      </c>
      <c r="P23" s="320" t="str">
        <f>IF(一覧表!I43="","",一覧表!I43)</f>
        <v/>
      </c>
      <c r="Q23" s="10" t="str">
        <f>IF(一覧表!J43="","",一覧表!J43)</f>
        <v/>
      </c>
      <c r="R23" s="8" t="str">
        <f>IF(一覧表!K43="","",一覧表!K43)</f>
        <v/>
      </c>
      <c r="S23" s="8" t="str">
        <f>IF(一覧表!L43="","",一覧表!L43)</f>
        <v/>
      </c>
      <c r="T23" s="8" t="str">
        <f>IF(一覧表!M43="","",一覧表!M43)</f>
        <v/>
      </c>
      <c r="U23" s="321" t="str">
        <f>IF(一覧表!N43="","",一覧表!N43)</f>
        <v/>
      </c>
      <c r="V23" s="7" t="str">
        <f>IF($B23="","",VLOOKUP('処理用（さわらないようにお願いします）'!$B23,基本データ入力!$A$3:$V$203,'処理用（さわらないようにお願いします）'!V$1,0))</f>
        <v/>
      </c>
      <c r="W23" s="7" t="str">
        <f>IF($B23="","",VLOOKUP('処理用（さわらないようにお願いします）'!$B23,基本データ入力!$A$3:$V$203,'処理用（さわらないようにお願いします）'!W$1,0))</f>
        <v/>
      </c>
      <c r="AB23" t="str">
        <f t="shared" si="4"/>
        <v/>
      </c>
    </row>
    <row r="24" spans="1:40" ht="14.25" x14ac:dyDescent="0.15">
      <c r="A24">
        <v>22</v>
      </c>
      <c r="B24" t="str">
        <f t="shared" si="2"/>
        <v/>
      </c>
      <c r="C24">
        <f>COUNTIF($F$3:F24,"1")</f>
        <v>0</v>
      </c>
      <c r="D24">
        <f>COUNTIF($F$3:F24,"2")</f>
        <v>0</v>
      </c>
      <c r="E24" t="str">
        <f t="shared" si="3"/>
        <v/>
      </c>
      <c r="F24" s="7" t="str">
        <f>IF($B24="","",VLOOKUP('処理用（さわらないようにお願いします）'!$B24,基本データ入力!$A$4:$V$203,$F$1,0))</f>
        <v/>
      </c>
      <c r="G24" s="7" t="str">
        <f>IF($B24="","",VLOOKUP('処理用（さわらないようにお願いします）'!$B24,基本データ入力!$A$3:$V$203,'処理用（さわらないようにお願いします）'!G$1,0))</f>
        <v/>
      </c>
      <c r="H24" s="7" t="str">
        <f>IF(基本データ入力!G25="","",基本データ入力!$C$4)</f>
        <v/>
      </c>
      <c r="I24" s="7" t="str">
        <f>IF($B24="","",VLOOKUP('処理用（さわらないようにお願いします）'!$B24,基本データ入力!$A$3:$V$203,'処理用（さわらないようにお願いします）'!I$1,0))</f>
        <v/>
      </c>
      <c r="J24" s="7" t="str">
        <f>IF(基本データ入力!G25="","",TRIM(基本データ入力!$C$7))</f>
        <v/>
      </c>
      <c r="K24" s="7" t="str">
        <f>IF($B24="","",VLOOKUP('処理用（さわらないようにお願いします）'!$B24,基本データ入力!$A$4:$V$203,'処理用（さわらないようにお願いします）'!K$1,0))</f>
        <v/>
      </c>
      <c r="L24" s="9" t="str">
        <f>IF(一覧表!E44="","",一覧表!E44)</f>
        <v/>
      </c>
      <c r="M24" s="8" t="str">
        <f>IF(一覧表!F44="","",一覧表!F44)</f>
        <v/>
      </c>
      <c r="N24" s="8" t="str">
        <f>IF(一覧表!G44="","",一覧表!G44)</f>
        <v/>
      </c>
      <c r="O24" s="319" t="str">
        <f>IF(一覧表!H44="","",一覧表!H44)</f>
        <v/>
      </c>
      <c r="P24" s="320" t="str">
        <f>IF(一覧表!I44="","",一覧表!I44)</f>
        <v/>
      </c>
      <c r="Q24" s="10" t="str">
        <f>IF(一覧表!J44="","",一覧表!J44)</f>
        <v/>
      </c>
      <c r="R24" s="8" t="str">
        <f>IF(一覧表!K44="","",一覧表!K44)</f>
        <v/>
      </c>
      <c r="S24" s="8" t="str">
        <f>IF(一覧表!L44="","",一覧表!L44)</f>
        <v/>
      </c>
      <c r="T24" s="8" t="str">
        <f>IF(一覧表!M44="","",一覧表!M44)</f>
        <v/>
      </c>
      <c r="U24" s="321" t="str">
        <f>IF(一覧表!N44="","",一覧表!N44)</f>
        <v/>
      </c>
      <c r="V24" s="7" t="str">
        <f>IF($B24="","",VLOOKUP('処理用（さわらないようにお願いします）'!$B24,基本データ入力!$A$3:$V$203,'処理用（さわらないようにお願いします）'!V$1,0))</f>
        <v/>
      </c>
      <c r="W24" s="7" t="str">
        <f>IF($B24="","",VLOOKUP('処理用（さわらないようにお願いします）'!$B24,基本データ入力!$A$3:$V$203,'処理用（さわらないようにお願いします）'!W$1,0))</f>
        <v/>
      </c>
      <c r="AB24" t="str">
        <f t="shared" si="4"/>
        <v/>
      </c>
    </row>
    <row r="25" spans="1:40" ht="14.25" x14ac:dyDescent="0.15">
      <c r="A25">
        <v>23</v>
      </c>
      <c r="B25" t="str">
        <f t="shared" si="2"/>
        <v/>
      </c>
      <c r="C25">
        <f>COUNTIF($F$3:F25,"1")</f>
        <v>0</v>
      </c>
      <c r="D25">
        <f>COUNTIF($F$3:F25,"2")</f>
        <v>0</v>
      </c>
      <c r="E25" t="str">
        <f t="shared" si="3"/>
        <v/>
      </c>
      <c r="F25" s="7" t="str">
        <f>IF($B25="","",VLOOKUP('処理用（さわらないようにお願いします）'!$B25,基本データ入力!$A$4:$V$203,$F$1,0))</f>
        <v/>
      </c>
      <c r="G25" s="7" t="str">
        <f>IF($B25="","",VLOOKUP('処理用（さわらないようにお願いします）'!$B25,基本データ入力!$A$3:$V$203,'処理用（さわらないようにお願いします）'!G$1,0))</f>
        <v/>
      </c>
      <c r="H25" s="7" t="str">
        <f>IF(基本データ入力!G26="","",基本データ入力!$C$4)</f>
        <v/>
      </c>
      <c r="I25" s="7" t="str">
        <f>IF($B25="","",VLOOKUP('処理用（さわらないようにお願いします）'!$B25,基本データ入力!$A$3:$V$203,'処理用（さわらないようにお願いします）'!I$1,0))</f>
        <v/>
      </c>
      <c r="J25" s="7" t="str">
        <f>IF(基本データ入力!G26="","",TRIM(基本データ入力!$C$7))</f>
        <v/>
      </c>
      <c r="K25" s="7" t="str">
        <f>IF($B25="","",VLOOKUP('処理用（さわらないようにお願いします）'!$B25,基本データ入力!$A$4:$V$203,'処理用（さわらないようにお願いします）'!K$1,0))</f>
        <v/>
      </c>
      <c r="L25" s="9" t="str">
        <f>IF(一覧表!E45="","",一覧表!E45)</f>
        <v/>
      </c>
      <c r="M25" s="8" t="str">
        <f>IF(一覧表!F45="","",一覧表!F45)</f>
        <v/>
      </c>
      <c r="N25" s="8" t="str">
        <f>IF(一覧表!G45="","",一覧表!G45)</f>
        <v/>
      </c>
      <c r="O25" s="319" t="str">
        <f>IF(一覧表!H45="","",一覧表!H45)</f>
        <v/>
      </c>
      <c r="P25" s="320" t="str">
        <f>IF(一覧表!I45="","",一覧表!I45)</f>
        <v/>
      </c>
      <c r="Q25" s="10" t="str">
        <f>IF(一覧表!J45="","",一覧表!J45)</f>
        <v/>
      </c>
      <c r="R25" s="8" t="str">
        <f>IF(一覧表!K45="","",一覧表!K45)</f>
        <v/>
      </c>
      <c r="S25" s="8" t="str">
        <f>IF(一覧表!L45="","",一覧表!L45)</f>
        <v/>
      </c>
      <c r="T25" s="8" t="str">
        <f>IF(一覧表!M45="","",一覧表!M45)</f>
        <v/>
      </c>
      <c r="U25" s="321" t="str">
        <f>IF(一覧表!N45="","",一覧表!N45)</f>
        <v/>
      </c>
      <c r="V25" s="7" t="str">
        <f>IF($B25="","",VLOOKUP('処理用（さわらないようにお願いします）'!$B25,基本データ入力!$A$3:$V$203,'処理用（さわらないようにお願いします）'!V$1,0))</f>
        <v/>
      </c>
      <c r="W25" s="7" t="str">
        <f>IF($B25="","",VLOOKUP('処理用（さわらないようにお願いします）'!$B25,基本データ入力!$A$3:$V$203,'処理用（さわらないようにお願いします）'!W$1,0))</f>
        <v/>
      </c>
      <c r="AB25" t="str">
        <f t="shared" si="4"/>
        <v/>
      </c>
    </row>
    <row r="26" spans="1:40" ht="14.25" x14ac:dyDescent="0.15">
      <c r="A26">
        <v>24</v>
      </c>
      <c r="B26" t="str">
        <f t="shared" si="2"/>
        <v/>
      </c>
      <c r="C26">
        <f>COUNTIF($F$3:F26,"1")</f>
        <v>0</v>
      </c>
      <c r="D26">
        <f>COUNTIF($F$3:F26,"2")</f>
        <v>0</v>
      </c>
      <c r="E26" t="str">
        <f t="shared" si="3"/>
        <v/>
      </c>
      <c r="F26" s="7" t="str">
        <f>IF($B26="","",VLOOKUP('処理用（さわらないようにお願いします）'!$B26,基本データ入力!$A$4:$V$203,$F$1,0))</f>
        <v/>
      </c>
      <c r="G26" s="7" t="str">
        <f>IF($B26="","",VLOOKUP('処理用（さわらないようにお願いします）'!$B26,基本データ入力!$A$3:$V$203,'処理用（さわらないようにお願いします）'!G$1,0))</f>
        <v/>
      </c>
      <c r="H26" s="7" t="str">
        <f>IF(基本データ入力!G27="","",基本データ入力!$C$4)</f>
        <v/>
      </c>
      <c r="I26" s="7" t="str">
        <f>IF($B26="","",VLOOKUP('処理用（さわらないようにお願いします）'!$B26,基本データ入力!$A$3:$V$203,'処理用（さわらないようにお願いします）'!I$1,0))</f>
        <v/>
      </c>
      <c r="J26" s="7" t="str">
        <f>IF(基本データ入力!G27="","",TRIM(基本データ入力!$C$7))</f>
        <v/>
      </c>
      <c r="K26" s="7" t="str">
        <f>IF($B26="","",VLOOKUP('処理用（さわらないようにお願いします）'!$B26,基本データ入力!$A$4:$V$203,'処理用（さわらないようにお願いします）'!K$1,0))</f>
        <v/>
      </c>
      <c r="L26" s="9" t="str">
        <f>IF(一覧表!E46="","",一覧表!E46)</f>
        <v/>
      </c>
      <c r="M26" s="8" t="str">
        <f>IF(一覧表!F46="","",一覧表!F46)</f>
        <v/>
      </c>
      <c r="N26" s="8" t="str">
        <f>IF(一覧表!G46="","",一覧表!G46)</f>
        <v/>
      </c>
      <c r="O26" s="319" t="str">
        <f>IF(一覧表!H46="","",一覧表!H46)</f>
        <v/>
      </c>
      <c r="P26" s="320" t="str">
        <f>IF(一覧表!I46="","",一覧表!I46)</f>
        <v/>
      </c>
      <c r="Q26" s="10" t="str">
        <f>IF(一覧表!J46="","",一覧表!J46)</f>
        <v/>
      </c>
      <c r="R26" s="8" t="str">
        <f>IF(一覧表!K46="","",一覧表!K46)</f>
        <v/>
      </c>
      <c r="S26" s="8" t="str">
        <f>IF(一覧表!L46="","",一覧表!L46)</f>
        <v/>
      </c>
      <c r="T26" s="8" t="str">
        <f>IF(一覧表!M46="","",一覧表!M46)</f>
        <v/>
      </c>
      <c r="U26" s="321" t="str">
        <f>IF(一覧表!N46="","",一覧表!N46)</f>
        <v/>
      </c>
      <c r="V26" s="7" t="str">
        <f>IF($B26="","",VLOOKUP('処理用（さわらないようにお願いします）'!$B26,基本データ入力!$A$3:$V$203,'処理用（さわらないようにお願いします）'!V$1,0))</f>
        <v/>
      </c>
      <c r="W26" s="7" t="str">
        <f>IF($B26="","",VLOOKUP('処理用（さわらないようにお願いします）'!$B26,基本データ入力!$A$3:$V$203,'処理用（さわらないようにお願いします）'!W$1,0))</f>
        <v/>
      </c>
      <c r="AB26" t="str">
        <f t="shared" si="4"/>
        <v/>
      </c>
    </row>
    <row r="27" spans="1:40" ht="14.25" x14ac:dyDescent="0.15">
      <c r="A27">
        <v>25</v>
      </c>
      <c r="B27" t="str">
        <f t="shared" si="2"/>
        <v/>
      </c>
      <c r="C27">
        <f>COUNTIF($F$3:F27,"1")</f>
        <v>0</v>
      </c>
      <c r="D27">
        <f>COUNTIF($F$3:F27,"2")</f>
        <v>0</v>
      </c>
      <c r="E27" t="str">
        <f t="shared" si="3"/>
        <v/>
      </c>
      <c r="F27" s="7" t="str">
        <f>IF($B27="","",VLOOKUP('処理用（さわらないようにお願いします）'!$B27,基本データ入力!$A$4:$V$203,$F$1,0))</f>
        <v/>
      </c>
      <c r="G27" s="7" t="str">
        <f>IF($B27="","",VLOOKUP('処理用（さわらないようにお願いします）'!$B27,基本データ入力!$A$3:$V$203,'処理用（さわらないようにお願いします）'!G$1,0))</f>
        <v/>
      </c>
      <c r="H27" s="7" t="str">
        <f>IF(基本データ入力!G28="","",基本データ入力!$C$4)</f>
        <v/>
      </c>
      <c r="I27" s="7" t="str">
        <f>IF($B27="","",VLOOKUP('処理用（さわらないようにお願いします）'!$B27,基本データ入力!$A$3:$V$203,'処理用（さわらないようにお願いします）'!I$1,0))</f>
        <v/>
      </c>
      <c r="J27" s="7" t="str">
        <f>IF(基本データ入力!G28="","",TRIM(基本データ入力!$C$7))</f>
        <v/>
      </c>
      <c r="K27" s="7" t="str">
        <f>IF($B27="","",VLOOKUP('処理用（さわらないようにお願いします）'!$B27,基本データ入力!$A$4:$V$203,'処理用（さわらないようにお願いします）'!K$1,0))</f>
        <v/>
      </c>
      <c r="L27" s="9" t="str">
        <f>IF(一覧表!E47="","",一覧表!E47)</f>
        <v/>
      </c>
      <c r="M27" s="8" t="str">
        <f>IF(一覧表!F47="","",一覧表!F47)</f>
        <v/>
      </c>
      <c r="N27" s="8" t="str">
        <f>IF(一覧表!G47="","",一覧表!G47)</f>
        <v/>
      </c>
      <c r="O27" s="319" t="str">
        <f>IF(一覧表!H47="","",一覧表!H47)</f>
        <v/>
      </c>
      <c r="P27" s="320" t="str">
        <f>IF(一覧表!I47="","",一覧表!I47)</f>
        <v/>
      </c>
      <c r="Q27" s="10" t="str">
        <f>IF(一覧表!J47="","",一覧表!J47)</f>
        <v/>
      </c>
      <c r="R27" s="8" t="str">
        <f>IF(一覧表!K47="","",一覧表!K47)</f>
        <v/>
      </c>
      <c r="S27" s="8" t="str">
        <f>IF(一覧表!L47="","",一覧表!L47)</f>
        <v/>
      </c>
      <c r="T27" s="8" t="str">
        <f>IF(一覧表!M47="","",一覧表!M47)</f>
        <v/>
      </c>
      <c r="U27" s="321" t="str">
        <f>IF(一覧表!N47="","",一覧表!N47)</f>
        <v/>
      </c>
      <c r="V27" s="7" t="str">
        <f>IF($B27="","",VLOOKUP('処理用（さわらないようにお願いします）'!$B27,基本データ入力!$A$3:$V$203,'処理用（さわらないようにお願いします）'!V$1,0))</f>
        <v/>
      </c>
      <c r="W27" s="7" t="str">
        <f>IF($B27="","",VLOOKUP('処理用（さわらないようにお願いします）'!$B27,基本データ入力!$A$3:$V$203,'処理用（さわらないようにお願いします）'!W$1,0))</f>
        <v/>
      </c>
      <c r="AB27" t="str">
        <f t="shared" si="4"/>
        <v/>
      </c>
    </row>
    <row r="28" spans="1:40" ht="14.25" x14ac:dyDescent="0.15">
      <c r="A28">
        <v>26</v>
      </c>
      <c r="B28" t="str">
        <f t="shared" si="2"/>
        <v/>
      </c>
      <c r="C28">
        <f>COUNTIF($F$3:F28,"1")</f>
        <v>0</v>
      </c>
      <c r="D28">
        <f>COUNTIF($F$3:F28,"2")</f>
        <v>0</v>
      </c>
      <c r="E28" t="str">
        <f t="shared" si="3"/>
        <v/>
      </c>
      <c r="F28" s="7" t="str">
        <f>IF($B28="","",VLOOKUP('処理用（さわらないようにお願いします）'!$B28,基本データ入力!$A$4:$V$203,$F$1,0))</f>
        <v/>
      </c>
      <c r="G28" s="7" t="str">
        <f>IF($B28="","",VLOOKUP('処理用（さわらないようにお願いします）'!$B28,基本データ入力!$A$3:$V$203,'処理用（さわらないようにお願いします）'!G$1,0))</f>
        <v/>
      </c>
      <c r="H28" s="7" t="str">
        <f>IF(基本データ入力!G29="","",基本データ入力!$C$4)</f>
        <v/>
      </c>
      <c r="I28" s="7" t="str">
        <f>IF($B28="","",VLOOKUP('処理用（さわらないようにお願いします）'!$B28,基本データ入力!$A$3:$V$203,'処理用（さわらないようにお願いします）'!I$1,0))</f>
        <v/>
      </c>
      <c r="J28" s="7" t="str">
        <f>IF(基本データ入力!G29="","",TRIM(基本データ入力!$C$7))</f>
        <v/>
      </c>
      <c r="K28" s="7" t="str">
        <f>IF($B28="","",VLOOKUP('処理用（さわらないようにお願いします）'!$B28,基本データ入力!$A$4:$V$203,'処理用（さわらないようにお願いします）'!K$1,0))</f>
        <v/>
      </c>
      <c r="L28" s="9" t="str">
        <f>IF(一覧表!E48="","",一覧表!E48)</f>
        <v/>
      </c>
      <c r="M28" s="8" t="str">
        <f>IF(一覧表!F48="","",一覧表!F48)</f>
        <v/>
      </c>
      <c r="N28" s="8" t="str">
        <f>IF(一覧表!G48="","",一覧表!G48)</f>
        <v/>
      </c>
      <c r="O28" s="319" t="str">
        <f>IF(一覧表!H48="","",一覧表!H48)</f>
        <v/>
      </c>
      <c r="P28" s="320" t="str">
        <f>IF(一覧表!I48="","",一覧表!I48)</f>
        <v/>
      </c>
      <c r="Q28" s="10" t="str">
        <f>IF(一覧表!J48="","",一覧表!J48)</f>
        <v/>
      </c>
      <c r="R28" s="8" t="str">
        <f>IF(一覧表!K48="","",一覧表!K48)</f>
        <v/>
      </c>
      <c r="S28" s="8" t="str">
        <f>IF(一覧表!L48="","",一覧表!L48)</f>
        <v/>
      </c>
      <c r="T28" s="8" t="str">
        <f>IF(一覧表!M48="","",一覧表!M48)</f>
        <v/>
      </c>
      <c r="U28" s="321" t="str">
        <f>IF(一覧表!N48="","",一覧表!N48)</f>
        <v/>
      </c>
      <c r="V28" s="7" t="str">
        <f>IF($B28="","",VLOOKUP('処理用（さわらないようにお願いします）'!$B28,基本データ入力!$A$3:$V$203,'処理用（さわらないようにお願いします）'!V$1,0))</f>
        <v/>
      </c>
      <c r="W28" s="7" t="str">
        <f>IF($B28="","",VLOOKUP('処理用（さわらないようにお願いします）'!$B28,基本データ入力!$A$3:$V$203,'処理用（さわらないようにお願いします）'!W$1,0))</f>
        <v/>
      </c>
      <c r="AB28" t="str">
        <f t="shared" si="4"/>
        <v/>
      </c>
    </row>
    <row r="29" spans="1:40" ht="14.25" x14ac:dyDescent="0.15">
      <c r="A29">
        <v>27</v>
      </c>
      <c r="B29" t="str">
        <f t="shared" si="2"/>
        <v/>
      </c>
      <c r="C29">
        <f>COUNTIF($F$3:F29,"1")</f>
        <v>0</v>
      </c>
      <c r="D29">
        <f>COUNTIF($F$3:F29,"2")</f>
        <v>0</v>
      </c>
      <c r="E29" t="str">
        <f t="shared" si="3"/>
        <v/>
      </c>
      <c r="F29" s="7" t="str">
        <f>IF($B29="","",VLOOKUP('処理用（さわらないようにお願いします）'!$B29,基本データ入力!$A$4:$V$203,$F$1,0))</f>
        <v/>
      </c>
      <c r="G29" s="7" t="str">
        <f>IF($B29="","",VLOOKUP('処理用（さわらないようにお願いします）'!$B29,基本データ入力!$A$3:$V$203,'処理用（さわらないようにお願いします）'!G$1,0))</f>
        <v/>
      </c>
      <c r="H29" s="7" t="str">
        <f>IF(基本データ入力!G30="","",基本データ入力!$C$4)</f>
        <v/>
      </c>
      <c r="I29" s="7" t="str">
        <f>IF($B29="","",VLOOKUP('処理用（さわらないようにお願いします）'!$B29,基本データ入力!$A$3:$V$203,'処理用（さわらないようにお願いします）'!I$1,0))</f>
        <v/>
      </c>
      <c r="J29" s="7" t="str">
        <f>IF(基本データ入力!G30="","",TRIM(基本データ入力!$C$7))</f>
        <v/>
      </c>
      <c r="K29" s="7" t="str">
        <f>IF($B29="","",VLOOKUP('処理用（さわらないようにお願いします）'!$B29,基本データ入力!$A$4:$V$203,'処理用（さわらないようにお願いします）'!K$1,0))</f>
        <v/>
      </c>
      <c r="L29" s="9" t="str">
        <f>IF(一覧表!E49="","",一覧表!E49)</f>
        <v/>
      </c>
      <c r="M29" s="8" t="str">
        <f>IF(一覧表!F49="","",一覧表!F49)</f>
        <v/>
      </c>
      <c r="N29" s="8" t="str">
        <f>IF(一覧表!G49="","",一覧表!G49)</f>
        <v/>
      </c>
      <c r="O29" s="319" t="str">
        <f>IF(一覧表!H49="","",一覧表!H49)</f>
        <v/>
      </c>
      <c r="P29" s="320" t="str">
        <f>IF(一覧表!I49="","",一覧表!I49)</f>
        <v/>
      </c>
      <c r="Q29" s="10" t="str">
        <f>IF(一覧表!J49="","",一覧表!J49)</f>
        <v/>
      </c>
      <c r="R29" s="8" t="str">
        <f>IF(一覧表!K49="","",一覧表!K49)</f>
        <v/>
      </c>
      <c r="S29" s="8" t="str">
        <f>IF(一覧表!L49="","",一覧表!L49)</f>
        <v/>
      </c>
      <c r="T29" s="8" t="str">
        <f>IF(一覧表!M49="","",一覧表!M49)</f>
        <v/>
      </c>
      <c r="U29" s="321" t="str">
        <f>IF(一覧表!N49="","",一覧表!N49)</f>
        <v/>
      </c>
      <c r="V29" s="7" t="str">
        <f>IF($B29="","",VLOOKUP('処理用（さわらないようにお願いします）'!$B29,基本データ入力!$A$3:$V$203,'処理用（さわらないようにお願いします）'!V$1,0))</f>
        <v/>
      </c>
      <c r="W29" s="7" t="str">
        <f>IF($B29="","",VLOOKUP('処理用（さわらないようにお願いします）'!$B29,基本データ入力!$A$3:$V$203,'処理用（さわらないようにお願いします）'!W$1,0))</f>
        <v/>
      </c>
      <c r="AB29" t="str">
        <f t="shared" si="4"/>
        <v/>
      </c>
    </row>
    <row r="30" spans="1:40" ht="14.25" x14ac:dyDescent="0.15">
      <c r="A30">
        <v>28</v>
      </c>
      <c r="B30" t="str">
        <f t="shared" si="2"/>
        <v/>
      </c>
      <c r="C30">
        <f>COUNTIF($F$3:F30,"1")</f>
        <v>0</v>
      </c>
      <c r="D30">
        <f>COUNTIF($F$3:F30,"2")</f>
        <v>0</v>
      </c>
      <c r="E30" t="str">
        <f t="shared" si="3"/>
        <v/>
      </c>
      <c r="F30" s="7" t="str">
        <f>IF($B30="","",VLOOKUP('処理用（さわらないようにお願いします）'!$B30,基本データ入力!$A$4:$V$203,$F$1,0))</f>
        <v/>
      </c>
      <c r="G30" s="7" t="str">
        <f>IF($B30="","",VLOOKUP('処理用（さわらないようにお願いします）'!$B30,基本データ入力!$A$3:$V$203,'処理用（さわらないようにお願いします）'!G$1,0))</f>
        <v/>
      </c>
      <c r="H30" s="7" t="str">
        <f>IF(基本データ入力!G31="","",基本データ入力!$C$4)</f>
        <v/>
      </c>
      <c r="I30" s="7" t="str">
        <f>IF($B30="","",VLOOKUP('処理用（さわらないようにお願いします）'!$B30,基本データ入力!$A$3:$V$203,'処理用（さわらないようにお願いします）'!I$1,0))</f>
        <v/>
      </c>
      <c r="J30" s="7" t="str">
        <f>IF(基本データ入力!G31="","",TRIM(基本データ入力!$C$7))</f>
        <v/>
      </c>
      <c r="K30" s="7" t="str">
        <f>IF($B30="","",VLOOKUP('処理用（さわらないようにお願いします）'!$B30,基本データ入力!$A$4:$V$203,'処理用（さわらないようにお願いします）'!K$1,0))</f>
        <v/>
      </c>
      <c r="L30" s="9" t="str">
        <f>IF(一覧表!E50="","",一覧表!E50)</f>
        <v/>
      </c>
      <c r="M30" s="8" t="str">
        <f>IF(一覧表!F50="","",一覧表!F50)</f>
        <v/>
      </c>
      <c r="N30" s="8" t="str">
        <f>IF(一覧表!G50="","",一覧表!G50)</f>
        <v/>
      </c>
      <c r="O30" s="319" t="str">
        <f>IF(一覧表!H50="","",一覧表!H50)</f>
        <v/>
      </c>
      <c r="P30" s="320" t="str">
        <f>IF(一覧表!I50="","",一覧表!I50)</f>
        <v/>
      </c>
      <c r="Q30" s="10" t="str">
        <f>IF(一覧表!J50="","",一覧表!J50)</f>
        <v/>
      </c>
      <c r="R30" s="8" t="str">
        <f>IF(一覧表!K50="","",一覧表!K50)</f>
        <v/>
      </c>
      <c r="S30" s="8" t="str">
        <f>IF(一覧表!L50="","",一覧表!L50)</f>
        <v/>
      </c>
      <c r="T30" s="8" t="str">
        <f>IF(一覧表!M50="","",一覧表!M50)</f>
        <v/>
      </c>
      <c r="U30" s="321" t="str">
        <f>IF(一覧表!N50="","",一覧表!N50)</f>
        <v/>
      </c>
      <c r="V30" s="7" t="str">
        <f>IF($B30="","",VLOOKUP('処理用（さわらないようにお願いします）'!$B30,基本データ入力!$A$3:$V$203,'処理用（さわらないようにお願いします）'!V$1,0))</f>
        <v/>
      </c>
      <c r="W30" s="7" t="str">
        <f>IF($B30="","",VLOOKUP('処理用（さわらないようにお願いします）'!$B30,基本データ入力!$A$3:$V$203,'処理用（さわらないようにお願いします）'!W$1,0))</f>
        <v/>
      </c>
      <c r="AB30" t="str">
        <f t="shared" si="4"/>
        <v/>
      </c>
    </row>
    <row r="31" spans="1:40" ht="14.25" x14ac:dyDescent="0.15">
      <c r="A31">
        <v>29</v>
      </c>
      <c r="B31" t="str">
        <f t="shared" si="2"/>
        <v/>
      </c>
      <c r="C31">
        <f>COUNTIF($F$3:F31,"1")</f>
        <v>0</v>
      </c>
      <c r="D31">
        <f>COUNTIF($F$3:F31,"2")</f>
        <v>0</v>
      </c>
      <c r="E31" t="str">
        <f t="shared" si="3"/>
        <v/>
      </c>
      <c r="F31" s="7" t="str">
        <f>IF($B31="","",VLOOKUP('処理用（さわらないようにお願いします）'!$B31,基本データ入力!$A$4:$V$203,$F$1,0))</f>
        <v/>
      </c>
      <c r="G31" s="7" t="str">
        <f>IF($B31="","",VLOOKUP('処理用（さわらないようにお願いします）'!$B31,基本データ入力!$A$3:$V$203,'処理用（さわらないようにお願いします）'!G$1,0))</f>
        <v/>
      </c>
      <c r="H31" s="7" t="str">
        <f>IF(基本データ入力!G32="","",基本データ入力!$C$4)</f>
        <v/>
      </c>
      <c r="I31" s="7" t="str">
        <f>IF($B31="","",VLOOKUP('処理用（さわらないようにお願いします）'!$B31,基本データ入力!$A$3:$V$203,'処理用（さわらないようにお願いします）'!I$1,0))</f>
        <v/>
      </c>
      <c r="J31" s="7" t="str">
        <f>IF(基本データ入力!G32="","",TRIM(基本データ入力!$C$7))</f>
        <v/>
      </c>
      <c r="K31" s="7" t="str">
        <f>IF($B31="","",VLOOKUP('処理用（さわらないようにお願いします）'!$B31,基本データ入力!$A$4:$V$203,'処理用（さわらないようにお願いします）'!K$1,0))</f>
        <v/>
      </c>
      <c r="L31" s="9" t="str">
        <f>IF(一覧表!E51="","",一覧表!E51)</f>
        <v/>
      </c>
      <c r="M31" s="8" t="str">
        <f>IF(一覧表!F51="","",一覧表!F51)</f>
        <v/>
      </c>
      <c r="N31" s="8" t="str">
        <f>IF(一覧表!G51="","",一覧表!G51)</f>
        <v/>
      </c>
      <c r="O31" s="319" t="str">
        <f>IF(一覧表!H51="","",一覧表!H51)</f>
        <v/>
      </c>
      <c r="P31" s="320" t="str">
        <f>IF(一覧表!I51="","",一覧表!I51)</f>
        <v/>
      </c>
      <c r="Q31" s="10" t="str">
        <f>IF(一覧表!J51="","",一覧表!J51)</f>
        <v/>
      </c>
      <c r="R31" s="8" t="str">
        <f>IF(一覧表!K51="","",一覧表!K51)</f>
        <v/>
      </c>
      <c r="S31" s="8" t="str">
        <f>IF(一覧表!L51="","",一覧表!L51)</f>
        <v/>
      </c>
      <c r="T31" s="8" t="str">
        <f>IF(一覧表!M51="","",一覧表!M51)</f>
        <v/>
      </c>
      <c r="U31" s="321" t="str">
        <f>IF(一覧表!N51="","",一覧表!N51)</f>
        <v/>
      </c>
      <c r="V31" s="7" t="str">
        <f>IF($B31="","",VLOOKUP('処理用（さわらないようにお願いします）'!$B31,基本データ入力!$A$3:$V$203,'処理用（さわらないようにお願いします）'!V$1,0))</f>
        <v/>
      </c>
      <c r="W31" s="7" t="str">
        <f>IF($B31="","",VLOOKUP('処理用（さわらないようにお願いします）'!$B31,基本データ入力!$A$3:$V$203,'処理用（さわらないようにお願いします）'!W$1,0))</f>
        <v/>
      </c>
      <c r="AB31" t="str">
        <f t="shared" si="4"/>
        <v/>
      </c>
    </row>
    <row r="32" spans="1:40" ht="14.25" x14ac:dyDescent="0.15">
      <c r="A32">
        <v>30</v>
      </c>
      <c r="B32" t="str">
        <f t="shared" si="2"/>
        <v/>
      </c>
      <c r="C32">
        <f>COUNTIF($F$3:F32,"1")</f>
        <v>0</v>
      </c>
      <c r="D32">
        <f>COUNTIF($F$3:F32,"2")</f>
        <v>0</v>
      </c>
      <c r="E32" t="str">
        <f t="shared" si="3"/>
        <v/>
      </c>
      <c r="F32" s="7" t="str">
        <f>IF($B32="","",VLOOKUP('処理用（さわらないようにお願いします）'!$B32,基本データ入力!$A$4:$V$203,$F$1,0))</f>
        <v/>
      </c>
      <c r="G32" s="7" t="str">
        <f>IF($B32="","",VLOOKUP('処理用（さわらないようにお願いします）'!$B32,基本データ入力!$A$3:$V$203,'処理用（さわらないようにお願いします）'!G$1,0))</f>
        <v/>
      </c>
      <c r="H32" s="7" t="str">
        <f>IF(基本データ入力!G33="","",基本データ入力!$C$4)</f>
        <v/>
      </c>
      <c r="I32" s="7" t="str">
        <f>IF($B32="","",VLOOKUP('処理用（さわらないようにお願いします）'!$B32,基本データ入力!$A$3:$V$203,'処理用（さわらないようにお願いします）'!I$1,0))</f>
        <v/>
      </c>
      <c r="J32" s="7" t="str">
        <f>IF(基本データ入力!G33="","",TRIM(基本データ入力!$C$7))</f>
        <v/>
      </c>
      <c r="K32" s="7" t="str">
        <f>IF($B32="","",VLOOKUP('処理用（さわらないようにお願いします）'!$B32,基本データ入力!$A$4:$V$203,'処理用（さわらないようにお願いします）'!K$1,0))</f>
        <v/>
      </c>
      <c r="L32" s="9" t="str">
        <f>IF(一覧表!E52="","",一覧表!E52)</f>
        <v/>
      </c>
      <c r="M32" s="8" t="str">
        <f>IF(一覧表!F52="","",一覧表!F52)</f>
        <v/>
      </c>
      <c r="N32" s="8" t="str">
        <f>IF(一覧表!G52="","",一覧表!G52)</f>
        <v/>
      </c>
      <c r="O32" s="319" t="str">
        <f>IF(一覧表!H52="","",一覧表!H52)</f>
        <v/>
      </c>
      <c r="P32" s="320" t="str">
        <f>IF(一覧表!I52="","",一覧表!I52)</f>
        <v/>
      </c>
      <c r="Q32" s="10" t="str">
        <f>IF(一覧表!J52="","",一覧表!J52)</f>
        <v/>
      </c>
      <c r="R32" s="8" t="str">
        <f>IF(一覧表!K52="","",一覧表!K52)</f>
        <v/>
      </c>
      <c r="S32" s="8" t="str">
        <f>IF(一覧表!L52="","",一覧表!L52)</f>
        <v/>
      </c>
      <c r="T32" s="8" t="str">
        <f>IF(一覧表!M52="","",一覧表!M52)</f>
        <v/>
      </c>
      <c r="U32" s="321" t="str">
        <f>IF(一覧表!N52="","",一覧表!N52)</f>
        <v/>
      </c>
      <c r="V32" s="7" t="str">
        <f>IF($B32="","",VLOOKUP('処理用（さわらないようにお願いします）'!$B32,基本データ入力!$A$3:$V$203,'処理用（さわらないようにお願いします）'!V$1,0))</f>
        <v/>
      </c>
      <c r="W32" s="7" t="str">
        <f>IF($B32="","",VLOOKUP('処理用（さわらないようにお願いします）'!$B32,基本データ入力!$A$3:$V$203,'処理用（さわらないようにお願いします）'!W$1,0))</f>
        <v/>
      </c>
      <c r="AB32" t="str">
        <f t="shared" si="4"/>
        <v/>
      </c>
    </row>
    <row r="33" spans="1:28" ht="14.25" x14ac:dyDescent="0.15">
      <c r="A33">
        <v>31</v>
      </c>
      <c r="B33" t="str">
        <f t="shared" si="2"/>
        <v/>
      </c>
      <c r="C33">
        <f>COUNTIF($F$3:F33,"1")</f>
        <v>0</v>
      </c>
      <c r="D33">
        <f>COUNTIF($F$3:F33,"2")</f>
        <v>0</v>
      </c>
      <c r="E33" t="str">
        <f t="shared" si="3"/>
        <v/>
      </c>
      <c r="F33" s="7" t="str">
        <f>IF($B33="","",VLOOKUP('処理用（さわらないようにお願いします）'!$B33,基本データ入力!$A$4:$V$203,$F$1,0))</f>
        <v/>
      </c>
      <c r="G33" s="7" t="str">
        <f>IF($B33="","",VLOOKUP('処理用（さわらないようにお願いします）'!$B33,基本データ入力!$A$3:$V$203,'処理用（さわらないようにお願いします）'!G$1,0))</f>
        <v/>
      </c>
      <c r="H33" s="7" t="str">
        <f>IF(基本データ入力!G34="","",基本データ入力!$C$4)</f>
        <v/>
      </c>
      <c r="I33" s="7" t="str">
        <f>IF($B33="","",VLOOKUP('処理用（さわらないようにお願いします）'!$B33,基本データ入力!$A$3:$V$203,'処理用（さわらないようにお願いします）'!I$1,0))</f>
        <v/>
      </c>
      <c r="J33" s="7" t="str">
        <f>IF(基本データ入力!G34="","",TRIM(基本データ入力!$C$7))</f>
        <v/>
      </c>
      <c r="K33" s="7" t="str">
        <f>IF($B33="","",VLOOKUP('処理用（さわらないようにお願いします）'!$B33,基本データ入力!$A$4:$V$203,'処理用（さわらないようにお願いします）'!K$1,0))</f>
        <v/>
      </c>
      <c r="L33" s="9" t="str">
        <f>IF(一覧表!E53="","",一覧表!E53)</f>
        <v/>
      </c>
      <c r="M33" s="8" t="str">
        <f>IF(一覧表!F53="","",一覧表!F53)</f>
        <v/>
      </c>
      <c r="N33" s="8" t="str">
        <f>IF(一覧表!G53="","",一覧表!G53)</f>
        <v/>
      </c>
      <c r="O33" s="319" t="str">
        <f>IF(一覧表!H53="","",一覧表!H53)</f>
        <v/>
      </c>
      <c r="P33" s="320" t="str">
        <f>IF(一覧表!I53="","",一覧表!I53)</f>
        <v/>
      </c>
      <c r="Q33" s="10" t="str">
        <f>IF(一覧表!J53="","",一覧表!J53)</f>
        <v/>
      </c>
      <c r="R33" s="8" t="str">
        <f>IF(一覧表!K53="","",一覧表!K53)</f>
        <v/>
      </c>
      <c r="S33" s="8" t="str">
        <f>IF(一覧表!L53="","",一覧表!L53)</f>
        <v/>
      </c>
      <c r="T33" s="8" t="str">
        <f>IF(一覧表!M53="","",一覧表!M53)</f>
        <v/>
      </c>
      <c r="U33" s="321" t="str">
        <f>IF(一覧表!N53="","",一覧表!N53)</f>
        <v/>
      </c>
      <c r="V33" s="7" t="str">
        <f>IF($B33="","",VLOOKUP('処理用（さわらないようにお願いします）'!$B33,基本データ入力!$A$3:$V$203,'処理用（さわらないようにお願いします）'!V$1,0))</f>
        <v/>
      </c>
      <c r="W33" s="7" t="str">
        <f>IF($B33="","",VLOOKUP('処理用（さわらないようにお願いします）'!$B33,基本データ入力!$A$3:$V$203,'処理用（さわらないようにお願いします）'!W$1,0))</f>
        <v/>
      </c>
      <c r="AB33" t="str">
        <f t="shared" si="4"/>
        <v/>
      </c>
    </row>
    <row r="34" spans="1:28" ht="14.25" x14ac:dyDescent="0.15">
      <c r="A34">
        <v>32</v>
      </c>
      <c r="B34" t="str">
        <f t="shared" si="2"/>
        <v/>
      </c>
      <c r="C34">
        <f>COUNTIF($F$3:F34,"1")</f>
        <v>0</v>
      </c>
      <c r="D34">
        <f>COUNTIF($F$3:F34,"2")</f>
        <v>0</v>
      </c>
      <c r="E34" t="str">
        <f t="shared" si="3"/>
        <v/>
      </c>
      <c r="F34" s="7" t="str">
        <f>IF($B34="","",VLOOKUP('処理用（さわらないようにお願いします）'!$B34,基本データ入力!$A$4:$V$203,$F$1,0))</f>
        <v/>
      </c>
      <c r="G34" s="7" t="str">
        <f>IF($B34="","",VLOOKUP('処理用（さわらないようにお願いします）'!$B34,基本データ入力!$A$3:$V$203,'処理用（さわらないようにお願いします）'!G$1,0))</f>
        <v/>
      </c>
      <c r="H34" s="7" t="str">
        <f>IF(基本データ入力!G35="","",基本データ入力!$C$4)</f>
        <v/>
      </c>
      <c r="I34" s="7" t="str">
        <f>IF($B34="","",VLOOKUP('処理用（さわらないようにお願いします）'!$B34,基本データ入力!$A$3:$V$203,'処理用（さわらないようにお願いします）'!I$1,0))</f>
        <v/>
      </c>
      <c r="J34" s="7" t="str">
        <f>IF(基本データ入力!G35="","",TRIM(基本データ入力!$C$7))</f>
        <v/>
      </c>
      <c r="K34" s="7" t="str">
        <f>IF($B34="","",VLOOKUP('処理用（さわらないようにお願いします）'!$B34,基本データ入力!$A$4:$V$203,'処理用（さわらないようにお願いします）'!K$1,0))</f>
        <v/>
      </c>
      <c r="L34" s="9" t="str">
        <f>IF(一覧表!E54="","",一覧表!E54)</f>
        <v/>
      </c>
      <c r="M34" s="8" t="str">
        <f>IF(一覧表!F54="","",一覧表!F54)</f>
        <v/>
      </c>
      <c r="N34" s="8" t="str">
        <f>IF(一覧表!G54="","",一覧表!G54)</f>
        <v/>
      </c>
      <c r="O34" s="319" t="str">
        <f>IF(一覧表!H54="","",一覧表!H54)</f>
        <v/>
      </c>
      <c r="P34" s="320" t="str">
        <f>IF(一覧表!I54="","",一覧表!I54)</f>
        <v/>
      </c>
      <c r="Q34" s="10" t="str">
        <f>IF(一覧表!J54="","",一覧表!J54)</f>
        <v/>
      </c>
      <c r="R34" s="8" t="str">
        <f>IF(一覧表!K54="","",一覧表!K54)</f>
        <v/>
      </c>
      <c r="S34" s="8" t="str">
        <f>IF(一覧表!L54="","",一覧表!L54)</f>
        <v/>
      </c>
      <c r="T34" s="8" t="str">
        <f>IF(一覧表!M54="","",一覧表!M54)</f>
        <v/>
      </c>
      <c r="U34" s="321" t="str">
        <f>IF(一覧表!N54="","",一覧表!N54)</f>
        <v/>
      </c>
      <c r="V34" s="7" t="str">
        <f>IF($B34="","",VLOOKUP('処理用（さわらないようにお願いします）'!$B34,基本データ入力!$A$3:$V$203,'処理用（さわらないようにお願いします）'!V$1,0))</f>
        <v/>
      </c>
      <c r="W34" s="7" t="str">
        <f>IF($B34="","",VLOOKUP('処理用（さわらないようにお願いします）'!$B34,基本データ入力!$A$3:$V$203,'処理用（さわらないようにお願いします）'!W$1,0))</f>
        <v/>
      </c>
      <c r="AB34" t="str">
        <f t="shared" si="4"/>
        <v/>
      </c>
    </row>
    <row r="35" spans="1:28" ht="14.25" x14ac:dyDescent="0.15">
      <c r="A35">
        <v>33</v>
      </c>
      <c r="B35" t="str">
        <f t="shared" si="2"/>
        <v/>
      </c>
      <c r="C35">
        <f>COUNTIF($F$3:F35,"1")</f>
        <v>0</v>
      </c>
      <c r="D35">
        <f>COUNTIF($F$3:F35,"2")</f>
        <v>0</v>
      </c>
      <c r="E35" t="str">
        <f t="shared" si="3"/>
        <v/>
      </c>
      <c r="F35" s="7" t="str">
        <f>IF($B35="","",VLOOKUP('処理用（さわらないようにお願いします）'!$B35,基本データ入力!$A$4:$V$203,$F$1,0))</f>
        <v/>
      </c>
      <c r="G35" s="7" t="str">
        <f>IF($B35="","",VLOOKUP('処理用（さわらないようにお願いします）'!$B35,基本データ入力!$A$3:$V$203,'処理用（さわらないようにお願いします）'!G$1,0))</f>
        <v/>
      </c>
      <c r="H35" s="7" t="str">
        <f>IF(基本データ入力!G36="","",基本データ入力!$C$4)</f>
        <v/>
      </c>
      <c r="I35" s="7" t="str">
        <f>IF($B35="","",VLOOKUP('処理用（さわらないようにお願いします）'!$B35,基本データ入力!$A$3:$V$203,'処理用（さわらないようにお願いします）'!I$1,0))</f>
        <v/>
      </c>
      <c r="J35" s="7" t="str">
        <f>IF(基本データ入力!G36="","",TRIM(基本データ入力!$C$7))</f>
        <v/>
      </c>
      <c r="K35" s="7" t="str">
        <f>IF($B35="","",VLOOKUP('処理用（さわらないようにお願いします）'!$B35,基本データ入力!$A$4:$V$203,'処理用（さわらないようにお願いします）'!K$1,0))</f>
        <v/>
      </c>
      <c r="L35" s="9" t="str">
        <f>IF(一覧表!E55="","",一覧表!E55)</f>
        <v/>
      </c>
      <c r="M35" s="8" t="str">
        <f>IF(一覧表!F55="","",一覧表!F55)</f>
        <v/>
      </c>
      <c r="N35" s="8" t="str">
        <f>IF(一覧表!G55="","",一覧表!G55)</f>
        <v/>
      </c>
      <c r="O35" s="319" t="str">
        <f>IF(一覧表!H55="","",一覧表!H55)</f>
        <v/>
      </c>
      <c r="P35" s="320" t="str">
        <f>IF(一覧表!I55="","",一覧表!I55)</f>
        <v/>
      </c>
      <c r="Q35" s="10" t="str">
        <f>IF(一覧表!J55="","",一覧表!J55)</f>
        <v/>
      </c>
      <c r="R35" s="8" t="str">
        <f>IF(一覧表!K55="","",一覧表!K55)</f>
        <v/>
      </c>
      <c r="S35" s="8" t="str">
        <f>IF(一覧表!L55="","",一覧表!L55)</f>
        <v/>
      </c>
      <c r="T35" s="8" t="str">
        <f>IF(一覧表!M55="","",一覧表!M55)</f>
        <v/>
      </c>
      <c r="U35" s="321" t="str">
        <f>IF(一覧表!N55="","",一覧表!N55)</f>
        <v/>
      </c>
      <c r="V35" s="7" t="str">
        <f>IF($B35="","",VLOOKUP('処理用（さわらないようにお願いします）'!$B35,基本データ入力!$A$3:$V$203,'処理用（さわらないようにお願いします）'!V$1,0))</f>
        <v/>
      </c>
      <c r="W35" s="7" t="str">
        <f>IF($B35="","",VLOOKUP('処理用（さわらないようにお願いします）'!$B35,基本データ入力!$A$3:$V$203,'処理用（さわらないようにお願いします）'!W$1,0))</f>
        <v/>
      </c>
      <c r="AB35" t="str">
        <f t="shared" si="4"/>
        <v/>
      </c>
    </row>
    <row r="36" spans="1:28" ht="14.25" x14ac:dyDescent="0.15">
      <c r="A36">
        <v>34</v>
      </c>
      <c r="B36" t="str">
        <f t="shared" si="2"/>
        <v/>
      </c>
      <c r="C36">
        <f>COUNTIF($F$3:F36,"1")</f>
        <v>0</v>
      </c>
      <c r="D36">
        <f>COUNTIF($F$3:F36,"2")</f>
        <v>0</v>
      </c>
      <c r="E36" t="str">
        <f t="shared" si="3"/>
        <v/>
      </c>
      <c r="F36" s="7" t="str">
        <f>IF($B36="","",VLOOKUP('処理用（さわらないようにお願いします）'!$B36,基本データ入力!$A$4:$V$203,$F$1,0))</f>
        <v/>
      </c>
      <c r="G36" s="7" t="str">
        <f>IF($B36="","",VLOOKUP('処理用（さわらないようにお願いします）'!$B36,基本データ入力!$A$3:$V$203,'処理用（さわらないようにお願いします）'!G$1,0))</f>
        <v/>
      </c>
      <c r="H36" s="7" t="str">
        <f>IF(基本データ入力!G37="","",基本データ入力!$C$4)</f>
        <v/>
      </c>
      <c r="I36" s="7" t="str">
        <f>IF($B36="","",VLOOKUP('処理用（さわらないようにお願いします）'!$B36,基本データ入力!$A$3:$V$203,'処理用（さわらないようにお願いします）'!I$1,0))</f>
        <v/>
      </c>
      <c r="J36" s="7" t="str">
        <f>IF(基本データ入力!G37="","",TRIM(基本データ入力!$C$7))</f>
        <v/>
      </c>
      <c r="K36" s="7" t="str">
        <f>IF($B36="","",VLOOKUP('処理用（さわらないようにお願いします）'!$B36,基本データ入力!$A$4:$V$203,'処理用（さわらないようにお願いします）'!K$1,0))</f>
        <v/>
      </c>
      <c r="L36" s="9" t="str">
        <f>IF(一覧表!E56="","",一覧表!E56)</f>
        <v/>
      </c>
      <c r="M36" s="8" t="str">
        <f>IF(一覧表!F56="","",一覧表!F56)</f>
        <v/>
      </c>
      <c r="N36" s="8" t="str">
        <f>IF(一覧表!G56="","",一覧表!G56)</f>
        <v/>
      </c>
      <c r="O36" s="319" t="str">
        <f>IF(一覧表!H56="","",一覧表!H56)</f>
        <v/>
      </c>
      <c r="P36" s="320" t="str">
        <f>IF(一覧表!I56="","",一覧表!I56)</f>
        <v/>
      </c>
      <c r="Q36" s="10" t="str">
        <f>IF(一覧表!J56="","",一覧表!J56)</f>
        <v/>
      </c>
      <c r="R36" s="8" t="str">
        <f>IF(一覧表!K56="","",一覧表!K56)</f>
        <v/>
      </c>
      <c r="S36" s="8" t="str">
        <f>IF(一覧表!L56="","",一覧表!L56)</f>
        <v/>
      </c>
      <c r="T36" s="8" t="str">
        <f>IF(一覧表!M56="","",一覧表!M56)</f>
        <v/>
      </c>
      <c r="U36" s="321" t="str">
        <f>IF(一覧表!N56="","",一覧表!N56)</f>
        <v/>
      </c>
      <c r="V36" s="7" t="str">
        <f>IF($B36="","",VLOOKUP('処理用（さわらないようにお願いします）'!$B36,基本データ入力!$A$3:$V$203,'処理用（さわらないようにお願いします）'!V$1,0))</f>
        <v/>
      </c>
      <c r="W36" s="7" t="str">
        <f>IF($B36="","",VLOOKUP('処理用（さわらないようにお願いします）'!$B36,基本データ入力!$A$3:$V$203,'処理用（さわらないようにお願いします）'!W$1,0))</f>
        <v/>
      </c>
      <c r="AB36" t="str">
        <f t="shared" si="4"/>
        <v/>
      </c>
    </row>
    <row r="37" spans="1:28" ht="14.25" x14ac:dyDescent="0.15">
      <c r="A37">
        <v>35</v>
      </c>
      <c r="B37" t="str">
        <f t="shared" si="2"/>
        <v/>
      </c>
      <c r="C37">
        <f>COUNTIF($F$3:F37,"1")</f>
        <v>0</v>
      </c>
      <c r="D37">
        <f>COUNTIF($F$3:F37,"2")</f>
        <v>0</v>
      </c>
      <c r="E37" t="str">
        <f t="shared" si="3"/>
        <v/>
      </c>
      <c r="F37" s="7" t="str">
        <f>IF($B37="","",VLOOKUP('処理用（さわらないようにお願いします）'!$B37,基本データ入力!$A$4:$V$203,$F$1,0))</f>
        <v/>
      </c>
      <c r="G37" s="7" t="str">
        <f>IF($B37="","",VLOOKUP('処理用（さわらないようにお願いします）'!$B37,基本データ入力!$A$3:$V$203,'処理用（さわらないようにお願いします）'!G$1,0))</f>
        <v/>
      </c>
      <c r="H37" s="7" t="str">
        <f>IF(基本データ入力!G38="","",基本データ入力!$C$4)</f>
        <v/>
      </c>
      <c r="I37" s="7" t="str">
        <f>IF($B37="","",VLOOKUP('処理用（さわらないようにお願いします）'!$B37,基本データ入力!$A$3:$V$203,'処理用（さわらないようにお願いします）'!I$1,0))</f>
        <v/>
      </c>
      <c r="J37" s="7" t="str">
        <f>IF(基本データ入力!G38="","",TRIM(基本データ入力!$C$7))</f>
        <v/>
      </c>
      <c r="K37" s="7" t="str">
        <f>IF($B37="","",VLOOKUP('処理用（さわらないようにお願いします）'!$B37,基本データ入力!$A$4:$V$203,'処理用（さわらないようにお願いします）'!K$1,0))</f>
        <v/>
      </c>
      <c r="L37" s="9" t="str">
        <f>IF(一覧表!E57="","",一覧表!E57)</f>
        <v/>
      </c>
      <c r="M37" s="8" t="str">
        <f>IF(一覧表!F57="","",一覧表!F57)</f>
        <v/>
      </c>
      <c r="N37" s="8" t="str">
        <f>IF(一覧表!G57="","",一覧表!G57)</f>
        <v/>
      </c>
      <c r="O37" s="319" t="str">
        <f>IF(一覧表!H57="","",一覧表!H57)</f>
        <v/>
      </c>
      <c r="P37" s="320" t="str">
        <f>IF(一覧表!I57="","",一覧表!I57)</f>
        <v/>
      </c>
      <c r="Q37" s="10" t="str">
        <f>IF(一覧表!J57="","",一覧表!J57)</f>
        <v/>
      </c>
      <c r="R37" s="8" t="str">
        <f>IF(一覧表!K57="","",一覧表!K57)</f>
        <v/>
      </c>
      <c r="S37" s="8" t="str">
        <f>IF(一覧表!L57="","",一覧表!L57)</f>
        <v/>
      </c>
      <c r="T37" s="8" t="str">
        <f>IF(一覧表!M57="","",一覧表!M57)</f>
        <v/>
      </c>
      <c r="U37" s="321" t="str">
        <f>IF(一覧表!N57="","",一覧表!N57)</f>
        <v/>
      </c>
      <c r="V37" s="7" t="str">
        <f>IF($B37="","",VLOOKUP('処理用（さわらないようにお願いします）'!$B37,基本データ入力!$A$3:$V$203,'処理用（さわらないようにお願いします）'!V$1,0))</f>
        <v/>
      </c>
      <c r="W37" s="7" t="str">
        <f>IF($B37="","",VLOOKUP('処理用（さわらないようにお願いします）'!$B37,基本データ入力!$A$3:$V$203,'処理用（さわらないようにお願いします）'!W$1,0))</f>
        <v/>
      </c>
      <c r="AB37" t="str">
        <f t="shared" si="4"/>
        <v/>
      </c>
    </row>
    <row r="38" spans="1:28" ht="14.25" x14ac:dyDescent="0.15">
      <c r="A38">
        <v>36</v>
      </c>
      <c r="B38" t="str">
        <f t="shared" si="2"/>
        <v/>
      </c>
      <c r="C38">
        <f>COUNTIF($F$3:F38,"1")</f>
        <v>0</v>
      </c>
      <c r="D38">
        <f>COUNTIF($F$3:F38,"2")</f>
        <v>0</v>
      </c>
      <c r="E38" t="str">
        <f t="shared" si="3"/>
        <v/>
      </c>
      <c r="F38" s="7" t="str">
        <f>IF($B38="","",VLOOKUP('処理用（さわらないようにお願いします）'!$B38,基本データ入力!$A$4:$V$203,$F$1,0))</f>
        <v/>
      </c>
      <c r="G38" s="7" t="str">
        <f>IF($B38="","",VLOOKUP('処理用（さわらないようにお願いします）'!$B38,基本データ入力!$A$3:$V$203,'処理用（さわらないようにお願いします）'!G$1,0))</f>
        <v/>
      </c>
      <c r="H38" s="7" t="str">
        <f>IF(基本データ入力!G39="","",基本データ入力!$C$4)</f>
        <v/>
      </c>
      <c r="I38" s="7" t="str">
        <f>IF($B38="","",VLOOKUP('処理用（さわらないようにお願いします）'!$B38,基本データ入力!$A$3:$V$203,'処理用（さわらないようにお願いします）'!I$1,0))</f>
        <v/>
      </c>
      <c r="J38" s="7" t="str">
        <f>IF(基本データ入力!G39="","",TRIM(基本データ入力!$C$7))</f>
        <v/>
      </c>
      <c r="K38" s="7" t="str">
        <f>IF($B38="","",VLOOKUP('処理用（さわらないようにお願いします）'!$B38,基本データ入力!$A$4:$V$203,'処理用（さわらないようにお願いします）'!K$1,0))</f>
        <v/>
      </c>
      <c r="L38" s="9" t="str">
        <f>IF(一覧表!E58="","",一覧表!E58)</f>
        <v/>
      </c>
      <c r="M38" s="8" t="str">
        <f>IF(一覧表!F58="","",一覧表!F58)</f>
        <v/>
      </c>
      <c r="N38" s="8" t="str">
        <f>IF(一覧表!G58="","",一覧表!G58)</f>
        <v/>
      </c>
      <c r="O38" s="319" t="str">
        <f>IF(一覧表!H58="","",一覧表!H58)</f>
        <v/>
      </c>
      <c r="P38" s="320" t="str">
        <f>IF(一覧表!I58="","",一覧表!I58)</f>
        <v/>
      </c>
      <c r="Q38" s="10" t="str">
        <f>IF(一覧表!J58="","",一覧表!J58)</f>
        <v/>
      </c>
      <c r="R38" s="8" t="str">
        <f>IF(一覧表!K58="","",一覧表!K58)</f>
        <v/>
      </c>
      <c r="S38" s="8" t="str">
        <f>IF(一覧表!L58="","",一覧表!L58)</f>
        <v/>
      </c>
      <c r="T38" s="8" t="str">
        <f>IF(一覧表!M58="","",一覧表!M58)</f>
        <v/>
      </c>
      <c r="U38" s="321" t="str">
        <f>IF(一覧表!N58="","",一覧表!N58)</f>
        <v/>
      </c>
      <c r="V38" s="7" t="str">
        <f>IF($B38="","",VLOOKUP('処理用（さわらないようにお願いします）'!$B38,基本データ入力!$A$3:$V$203,'処理用（さわらないようにお願いします）'!V$1,0))</f>
        <v/>
      </c>
      <c r="W38" s="7" t="str">
        <f>IF($B38="","",VLOOKUP('処理用（さわらないようにお願いします）'!$B38,基本データ入力!$A$3:$V$203,'処理用（さわらないようにお願いします）'!W$1,0))</f>
        <v/>
      </c>
      <c r="AB38" t="str">
        <f t="shared" si="4"/>
        <v/>
      </c>
    </row>
    <row r="39" spans="1:28" ht="14.25" x14ac:dyDescent="0.15">
      <c r="A39">
        <v>37</v>
      </c>
      <c r="B39" t="str">
        <f t="shared" si="2"/>
        <v/>
      </c>
      <c r="C39">
        <f>COUNTIF($F$3:F39,"1")</f>
        <v>0</v>
      </c>
      <c r="D39">
        <f>COUNTIF($F$3:F39,"2")</f>
        <v>0</v>
      </c>
      <c r="E39" t="str">
        <f t="shared" si="3"/>
        <v/>
      </c>
      <c r="F39" s="7" t="str">
        <f>IF($B39="","",VLOOKUP('処理用（さわらないようにお願いします）'!$B39,基本データ入力!$A$4:$V$203,$F$1,0))</f>
        <v/>
      </c>
      <c r="G39" s="7" t="str">
        <f>IF($B39="","",VLOOKUP('処理用（さわらないようにお願いします）'!$B39,基本データ入力!$A$3:$V$203,'処理用（さわらないようにお願いします）'!G$1,0))</f>
        <v/>
      </c>
      <c r="H39" s="7" t="str">
        <f>IF(基本データ入力!G40="","",基本データ入力!$C$4)</f>
        <v/>
      </c>
      <c r="I39" s="7" t="str">
        <f>IF($B39="","",VLOOKUP('処理用（さわらないようにお願いします）'!$B39,基本データ入力!$A$3:$V$203,'処理用（さわらないようにお願いします）'!I$1,0))</f>
        <v/>
      </c>
      <c r="J39" s="7" t="str">
        <f>IF(基本データ入力!G40="","",TRIM(基本データ入力!$C$7))</f>
        <v/>
      </c>
      <c r="K39" s="7" t="str">
        <f>IF($B39="","",VLOOKUP('処理用（さわらないようにお願いします）'!$B39,基本データ入力!$A$4:$V$203,'処理用（さわらないようにお願いします）'!K$1,0))</f>
        <v/>
      </c>
      <c r="L39" s="9" t="str">
        <f>IF(一覧表!E59="","",一覧表!E59)</f>
        <v/>
      </c>
      <c r="M39" s="8" t="str">
        <f>IF(一覧表!F59="","",一覧表!F59)</f>
        <v/>
      </c>
      <c r="N39" s="8" t="str">
        <f>IF(一覧表!G59="","",一覧表!G59)</f>
        <v/>
      </c>
      <c r="O39" s="319" t="str">
        <f>IF(一覧表!H59="","",一覧表!H59)</f>
        <v/>
      </c>
      <c r="P39" s="320" t="str">
        <f>IF(一覧表!I59="","",一覧表!I59)</f>
        <v/>
      </c>
      <c r="Q39" s="10" t="str">
        <f>IF(一覧表!J59="","",一覧表!J59)</f>
        <v/>
      </c>
      <c r="R39" s="8" t="str">
        <f>IF(一覧表!K59="","",一覧表!K59)</f>
        <v/>
      </c>
      <c r="S39" s="8" t="str">
        <f>IF(一覧表!L59="","",一覧表!L59)</f>
        <v/>
      </c>
      <c r="T39" s="8" t="str">
        <f>IF(一覧表!M59="","",一覧表!M59)</f>
        <v/>
      </c>
      <c r="U39" s="321" t="str">
        <f>IF(一覧表!N59="","",一覧表!N59)</f>
        <v/>
      </c>
      <c r="V39" s="7" t="str">
        <f>IF($B39="","",VLOOKUP('処理用（さわらないようにお願いします）'!$B39,基本データ入力!$A$3:$V$203,'処理用（さわらないようにお願いします）'!V$1,0))</f>
        <v/>
      </c>
      <c r="W39" s="7" t="str">
        <f>IF($B39="","",VLOOKUP('処理用（さわらないようにお願いします）'!$B39,基本データ入力!$A$3:$V$203,'処理用（さわらないようにお願いします）'!W$1,0))</f>
        <v/>
      </c>
      <c r="AB39" t="str">
        <f t="shared" si="4"/>
        <v/>
      </c>
    </row>
    <row r="40" spans="1:28" ht="14.25" x14ac:dyDescent="0.15">
      <c r="A40">
        <v>38</v>
      </c>
      <c r="B40" t="str">
        <f t="shared" si="2"/>
        <v/>
      </c>
      <c r="C40">
        <f>COUNTIF($F$3:F40,"1")</f>
        <v>0</v>
      </c>
      <c r="D40">
        <f>COUNTIF($F$3:F40,"2")</f>
        <v>0</v>
      </c>
      <c r="E40" t="str">
        <f t="shared" si="3"/>
        <v/>
      </c>
      <c r="F40" s="7" t="str">
        <f>IF($B40="","",VLOOKUP('処理用（さわらないようにお願いします）'!$B40,基本データ入力!$A$4:$V$203,$F$1,0))</f>
        <v/>
      </c>
      <c r="G40" s="7" t="str">
        <f>IF($B40="","",VLOOKUP('処理用（さわらないようにお願いします）'!$B40,基本データ入力!$A$3:$V$203,'処理用（さわらないようにお願いします）'!G$1,0))</f>
        <v/>
      </c>
      <c r="H40" s="7" t="str">
        <f>IF(基本データ入力!G41="","",基本データ入力!$C$4)</f>
        <v/>
      </c>
      <c r="I40" s="7" t="str">
        <f>IF($B40="","",VLOOKUP('処理用（さわらないようにお願いします）'!$B40,基本データ入力!$A$3:$V$203,'処理用（さわらないようにお願いします）'!I$1,0))</f>
        <v/>
      </c>
      <c r="J40" s="7" t="str">
        <f>IF(基本データ入力!G41="","",TRIM(基本データ入力!$C$7))</f>
        <v/>
      </c>
      <c r="K40" s="7" t="str">
        <f>IF($B40="","",VLOOKUP('処理用（さわらないようにお願いします）'!$B40,基本データ入力!$A$4:$V$203,'処理用（さわらないようにお願いします）'!K$1,0))</f>
        <v/>
      </c>
      <c r="L40" s="9" t="str">
        <f>IF(一覧表!E60="","",一覧表!E60)</f>
        <v/>
      </c>
      <c r="M40" s="8" t="str">
        <f>IF(一覧表!F60="","",一覧表!F60)</f>
        <v/>
      </c>
      <c r="N40" s="8" t="str">
        <f>IF(一覧表!G60="","",一覧表!G60)</f>
        <v/>
      </c>
      <c r="O40" s="319" t="str">
        <f>IF(一覧表!H60="","",一覧表!H60)</f>
        <v/>
      </c>
      <c r="P40" s="320" t="str">
        <f>IF(一覧表!I60="","",一覧表!I60)</f>
        <v/>
      </c>
      <c r="Q40" s="10" t="str">
        <f>IF(一覧表!J60="","",一覧表!J60)</f>
        <v/>
      </c>
      <c r="R40" s="8" t="str">
        <f>IF(一覧表!K60="","",一覧表!K60)</f>
        <v/>
      </c>
      <c r="S40" s="8" t="str">
        <f>IF(一覧表!L60="","",一覧表!L60)</f>
        <v/>
      </c>
      <c r="T40" s="8" t="str">
        <f>IF(一覧表!M60="","",一覧表!M60)</f>
        <v/>
      </c>
      <c r="U40" s="321" t="str">
        <f>IF(一覧表!N60="","",一覧表!N60)</f>
        <v/>
      </c>
      <c r="V40" s="7" t="str">
        <f>IF($B40="","",VLOOKUP('処理用（さわらないようにお願いします）'!$B40,基本データ入力!$A$3:$V$203,'処理用（さわらないようにお願いします）'!V$1,0))</f>
        <v/>
      </c>
      <c r="W40" s="7" t="str">
        <f>IF($B40="","",VLOOKUP('処理用（さわらないようにお願いします）'!$B40,基本データ入力!$A$3:$V$203,'処理用（さわらないようにお願いします）'!W$1,0))</f>
        <v/>
      </c>
      <c r="AB40" t="str">
        <f t="shared" si="4"/>
        <v/>
      </c>
    </row>
    <row r="41" spans="1:28" ht="14.25" x14ac:dyDescent="0.15">
      <c r="A41">
        <v>39</v>
      </c>
      <c r="B41" t="str">
        <f t="shared" si="2"/>
        <v/>
      </c>
      <c r="C41">
        <f>COUNTIF($F$3:F41,"1")</f>
        <v>0</v>
      </c>
      <c r="D41">
        <f>COUNTIF($F$3:F41,"2")</f>
        <v>0</v>
      </c>
      <c r="E41" t="str">
        <f t="shared" si="3"/>
        <v/>
      </c>
      <c r="F41" s="7" t="str">
        <f>IF($B41="","",VLOOKUP('処理用（さわらないようにお願いします）'!$B41,基本データ入力!$A$4:$V$203,$F$1,0))</f>
        <v/>
      </c>
      <c r="G41" s="7" t="str">
        <f>IF($B41="","",VLOOKUP('処理用（さわらないようにお願いします）'!$B41,基本データ入力!$A$3:$V$203,'処理用（さわらないようにお願いします）'!G$1,0))</f>
        <v/>
      </c>
      <c r="H41" s="7" t="str">
        <f>IF(基本データ入力!G42="","",基本データ入力!$C$4)</f>
        <v/>
      </c>
      <c r="I41" s="7" t="str">
        <f>IF($B41="","",VLOOKUP('処理用（さわらないようにお願いします）'!$B41,基本データ入力!$A$3:$V$203,'処理用（さわらないようにお願いします）'!I$1,0))</f>
        <v/>
      </c>
      <c r="J41" s="7" t="str">
        <f>IF(基本データ入力!G42="","",TRIM(基本データ入力!$C$7))</f>
        <v/>
      </c>
      <c r="K41" s="7" t="str">
        <f>IF($B41="","",VLOOKUP('処理用（さわらないようにお願いします）'!$B41,基本データ入力!$A$4:$V$203,'処理用（さわらないようにお願いします）'!K$1,0))</f>
        <v/>
      </c>
      <c r="L41" s="9" t="str">
        <f>IF(一覧表!E61="","",一覧表!E61)</f>
        <v/>
      </c>
      <c r="M41" s="8" t="str">
        <f>IF(一覧表!F61="","",一覧表!F61)</f>
        <v/>
      </c>
      <c r="N41" s="8" t="str">
        <f>IF(一覧表!G61="","",一覧表!G61)</f>
        <v/>
      </c>
      <c r="O41" s="319" t="str">
        <f>IF(一覧表!H61="","",一覧表!H61)</f>
        <v/>
      </c>
      <c r="P41" s="320" t="str">
        <f>IF(一覧表!I61="","",一覧表!I61)</f>
        <v/>
      </c>
      <c r="Q41" s="10" t="str">
        <f>IF(一覧表!J61="","",一覧表!J61)</f>
        <v/>
      </c>
      <c r="R41" s="8" t="str">
        <f>IF(一覧表!K61="","",一覧表!K61)</f>
        <v/>
      </c>
      <c r="S41" s="8" t="str">
        <f>IF(一覧表!L61="","",一覧表!L61)</f>
        <v/>
      </c>
      <c r="T41" s="8" t="str">
        <f>IF(一覧表!M61="","",一覧表!M61)</f>
        <v/>
      </c>
      <c r="U41" s="321" t="str">
        <f>IF(一覧表!N61="","",一覧表!N61)</f>
        <v/>
      </c>
      <c r="V41" s="7" t="str">
        <f>IF($B41="","",VLOOKUP('処理用（さわらないようにお願いします）'!$B41,基本データ入力!$A$3:$V$203,'処理用（さわらないようにお願いします）'!V$1,0))</f>
        <v/>
      </c>
      <c r="W41" s="7" t="str">
        <f>IF($B41="","",VLOOKUP('処理用（さわらないようにお願いします）'!$B41,基本データ入力!$A$3:$V$203,'処理用（さわらないようにお願いします）'!W$1,0))</f>
        <v/>
      </c>
      <c r="AB41" t="str">
        <f t="shared" si="4"/>
        <v/>
      </c>
    </row>
    <row r="42" spans="1:28" ht="14.25" x14ac:dyDescent="0.15">
      <c r="A42">
        <v>40</v>
      </c>
      <c r="B42" t="str">
        <f t="shared" si="2"/>
        <v/>
      </c>
      <c r="C42">
        <f>COUNTIF($F$3:F42,"1")</f>
        <v>0</v>
      </c>
      <c r="D42">
        <f>COUNTIF($F$3:F42,"2")</f>
        <v>0</v>
      </c>
      <c r="E42" t="str">
        <f t="shared" si="3"/>
        <v/>
      </c>
      <c r="F42" s="7" t="str">
        <f>IF($B42="","",VLOOKUP('処理用（さわらないようにお願いします）'!$B42,基本データ入力!$A$4:$V$203,$F$1,0))</f>
        <v/>
      </c>
      <c r="G42" s="7" t="str">
        <f>IF($B42="","",VLOOKUP('処理用（さわらないようにお願いします）'!$B42,基本データ入力!$A$3:$V$203,'処理用（さわらないようにお願いします）'!G$1,0))</f>
        <v/>
      </c>
      <c r="H42" s="7" t="str">
        <f>IF(基本データ入力!G43="","",基本データ入力!$C$4)</f>
        <v/>
      </c>
      <c r="I42" s="7" t="str">
        <f>IF($B42="","",VLOOKUP('処理用（さわらないようにお願いします）'!$B42,基本データ入力!$A$3:$V$203,'処理用（さわらないようにお願いします）'!I$1,0))</f>
        <v/>
      </c>
      <c r="J42" s="7" t="str">
        <f>IF(基本データ入力!G43="","",TRIM(基本データ入力!$C$7))</f>
        <v/>
      </c>
      <c r="K42" s="7" t="str">
        <f>IF($B42="","",VLOOKUP('処理用（さわらないようにお願いします）'!$B42,基本データ入力!$A$4:$V$203,'処理用（さわらないようにお願いします）'!K$1,0))</f>
        <v/>
      </c>
      <c r="L42" s="9" t="str">
        <f>IF(一覧表!E62="","",一覧表!E62)</f>
        <v/>
      </c>
      <c r="M42" s="8" t="str">
        <f>IF(一覧表!F62="","",一覧表!F62)</f>
        <v/>
      </c>
      <c r="N42" s="8" t="str">
        <f>IF(一覧表!G62="","",一覧表!G62)</f>
        <v/>
      </c>
      <c r="O42" s="319" t="str">
        <f>IF(一覧表!H62="","",一覧表!H62)</f>
        <v/>
      </c>
      <c r="P42" s="320" t="str">
        <f>IF(一覧表!I62="","",一覧表!I62)</f>
        <v/>
      </c>
      <c r="Q42" s="10" t="str">
        <f>IF(一覧表!J62="","",一覧表!J62)</f>
        <v/>
      </c>
      <c r="R42" s="8" t="str">
        <f>IF(一覧表!K62="","",一覧表!K62)</f>
        <v/>
      </c>
      <c r="S42" s="8" t="str">
        <f>IF(一覧表!L62="","",一覧表!L62)</f>
        <v/>
      </c>
      <c r="T42" s="8" t="str">
        <f>IF(一覧表!M62="","",一覧表!M62)</f>
        <v/>
      </c>
      <c r="U42" s="321" t="str">
        <f>IF(一覧表!N62="","",一覧表!N62)</f>
        <v/>
      </c>
      <c r="V42" s="7" t="str">
        <f>IF($B42="","",VLOOKUP('処理用（さわらないようにお願いします）'!$B42,基本データ入力!$A$3:$V$203,'処理用（さわらないようにお願いします）'!V$1,0))</f>
        <v/>
      </c>
      <c r="W42" s="7" t="str">
        <f>IF($B42="","",VLOOKUP('処理用（さわらないようにお願いします）'!$B42,基本データ入力!$A$3:$V$203,'処理用（さわらないようにお願いします）'!W$1,0))</f>
        <v/>
      </c>
      <c r="AB42" t="str">
        <f t="shared" si="4"/>
        <v/>
      </c>
    </row>
    <row r="43" spans="1:28" ht="14.25" x14ac:dyDescent="0.15">
      <c r="A43">
        <v>41</v>
      </c>
      <c r="B43" t="str">
        <f t="shared" si="2"/>
        <v/>
      </c>
      <c r="C43">
        <f>COUNTIF($F$3:F43,"1")</f>
        <v>0</v>
      </c>
      <c r="D43">
        <f>COUNTIF($F$3:F43,"2")</f>
        <v>0</v>
      </c>
      <c r="E43" t="str">
        <f t="shared" si="3"/>
        <v/>
      </c>
      <c r="F43" s="7" t="str">
        <f>IF($B43="","",VLOOKUP('処理用（さわらないようにお願いします）'!$B43,基本データ入力!$A$4:$V$203,$F$1,0))</f>
        <v/>
      </c>
      <c r="G43" s="7" t="str">
        <f>IF($B43="","",VLOOKUP('処理用（さわらないようにお願いします）'!$B43,基本データ入力!$A$3:$V$203,'処理用（さわらないようにお願いします）'!G$1,0))</f>
        <v/>
      </c>
      <c r="H43" s="7" t="str">
        <f>IF(基本データ入力!G44="","",基本データ入力!$C$4)</f>
        <v/>
      </c>
      <c r="I43" s="7" t="str">
        <f>IF($B43="","",VLOOKUP('処理用（さわらないようにお願いします）'!$B43,基本データ入力!$A$3:$V$203,'処理用（さわらないようにお願いします）'!I$1,0))</f>
        <v/>
      </c>
      <c r="J43" s="7" t="str">
        <f>IF(基本データ入力!G44="","",TRIM(基本データ入力!$C$7))</f>
        <v/>
      </c>
      <c r="K43" s="7" t="str">
        <f>IF($B43="","",VLOOKUP('処理用（さわらないようにお願いします）'!$B43,基本データ入力!$A$4:$V$203,'処理用（さわらないようにお願いします）'!K$1,0))</f>
        <v/>
      </c>
      <c r="L43" s="9" t="str">
        <f>IF(一覧表!E63="","",一覧表!E63)</f>
        <v/>
      </c>
      <c r="M43" s="8" t="str">
        <f>IF(一覧表!F63="","",一覧表!F63)</f>
        <v/>
      </c>
      <c r="N43" s="8" t="str">
        <f>IF(一覧表!G63="","",一覧表!G63)</f>
        <v/>
      </c>
      <c r="O43" s="319" t="str">
        <f>IF(一覧表!H63="","",一覧表!H63)</f>
        <v/>
      </c>
      <c r="P43" s="320" t="str">
        <f>IF(一覧表!I63="","",一覧表!I63)</f>
        <v/>
      </c>
      <c r="Q43" s="10" t="str">
        <f>IF(一覧表!J63="","",一覧表!J63)</f>
        <v/>
      </c>
      <c r="R43" s="8" t="str">
        <f>IF(一覧表!K63="","",一覧表!K63)</f>
        <v/>
      </c>
      <c r="S43" s="8" t="str">
        <f>IF(一覧表!L63="","",一覧表!L63)</f>
        <v/>
      </c>
      <c r="T43" s="8" t="str">
        <f>IF(一覧表!M63="","",一覧表!M63)</f>
        <v/>
      </c>
      <c r="U43" s="321" t="str">
        <f>IF(一覧表!N63="","",一覧表!N63)</f>
        <v/>
      </c>
      <c r="V43" s="7" t="str">
        <f>IF($B43="","",VLOOKUP('処理用（さわらないようにお願いします）'!$B43,基本データ入力!$A$3:$V$203,'処理用（さわらないようにお願いします）'!V$1,0))</f>
        <v/>
      </c>
      <c r="W43" s="7" t="str">
        <f>IF($B43="","",VLOOKUP('処理用（さわらないようにお願いします）'!$B43,基本データ入力!$A$3:$V$203,'処理用（さわらないようにお願いします）'!W$1,0))</f>
        <v/>
      </c>
      <c r="AB43" t="str">
        <f t="shared" si="4"/>
        <v/>
      </c>
    </row>
    <row r="44" spans="1:28" ht="14.25" x14ac:dyDescent="0.15">
      <c r="A44">
        <v>42</v>
      </c>
      <c r="B44" t="str">
        <f t="shared" si="2"/>
        <v/>
      </c>
      <c r="C44">
        <f>COUNTIF($F$3:F44,"1")</f>
        <v>0</v>
      </c>
      <c r="D44">
        <f>COUNTIF($F$3:F44,"2")</f>
        <v>0</v>
      </c>
      <c r="E44" t="str">
        <f t="shared" si="3"/>
        <v/>
      </c>
      <c r="F44" s="7" t="str">
        <f>IF($B44="","",VLOOKUP('処理用（さわらないようにお願いします）'!$B44,基本データ入力!$A$4:$V$203,$F$1,0))</f>
        <v/>
      </c>
      <c r="G44" s="7" t="str">
        <f>IF($B44="","",VLOOKUP('処理用（さわらないようにお願いします）'!$B44,基本データ入力!$A$3:$V$203,'処理用（さわらないようにお願いします）'!G$1,0))</f>
        <v/>
      </c>
      <c r="H44" s="7" t="str">
        <f>IF(基本データ入力!G45="","",基本データ入力!$C$4)</f>
        <v/>
      </c>
      <c r="I44" s="7" t="str">
        <f>IF($B44="","",VLOOKUP('処理用（さわらないようにお願いします）'!$B44,基本データ入力!$A$3:$V$203,'処理用（さわらないようにお願いします）'!I$1,0))</f>
        <v/>
      </c>
      <c r="J44" s="7" t="str">
        <f>IF(基本データ入力!G45="","",TRIM(基本データ入力!$C$7))</f>
        <v/>
      </c>
      <c r="K44" s="7" t="str">
        <f>IF($B44="","",VLOOKUP('処理用（さわらないようにお願いします）'!$B44,基本データ入力!$A$4:$V$203,'処理用（さわらないようにお願いします）'!K$1,0))</f>
        <v/>
      </c>
      <c r="L44" s="9" t="str">
        <f>IF(一覧表!E64="","",一覧表!E64)</f>
        <v/>
      </c>
      <c r="M44" s="8" t="str">
        <f>IF(一覧表!F64="","",一覧表!F64)</f>
        <v/>
      </c>
      <c r="N44" s="8" t="str">
        <f>IF(一覧表!G64="","",一覧表!G64)</f>
        <v/>
      </c>
      <c r="O44" s="319" t="str">
        <f>IF(一覧表!H64="","",一覧表!H64)</f>
        <v/>
      </c>
      <c r="P44" s="320" t="str">
        <f>IF(一覧表!I64="","",一覧表!I64)</f>
        <v/>
      </c>
      <c r="Q44" s="10" t="str">
        <f>IF(一覧表!J64="","",一覧表!J64)</f>
        <v/>
      </c>
      <c r="R44" s="8" t="str">
        <f>IF(一覧表!K64="","",一覧表!K64)</f>
        <v/>
      </c>
      <c r="S44" s="8" t="str">
        <f>IF(一覧表!L64="","",一覧表!L64)</f>
        <v/>
      </c>
      <c r="T44" s="8" t="str">
        <f>IF(一覧表!M64="","",一覧表!M64)</f>
        <v/>
      </c>
      <c r="U44" s="321" t="str">
        <f>IF(一覧表!N64="","",一覧表!N64)</f>
        <v/>
      </c>
      <c r="V44" s="7" t="str">
        <f>IF($B44="","",VLOOKUP('処理用（さわらないようにお願いします）'!$B44,基本データ入力!$A$3:$V$203,'処理用（さわらないようにお願いします）'!V$1,0))</f>
        <v/>
      </c>
      <c r="W44" s="7" t="str">
        <f>IF($B44="","",VLOOKUP('処理用（さわらないようにお願いします）'!$B44,基本データ入力!$A$3:$V$203,'処理用（さわらないようにお願いします）'!W$1,0))</f>
        <v/>
      </c>
      <c r="AB44" t="str">
        <f t="shared" si="4"/>
        <v/>
      </c>
    </row>
    <row r="45" spans="1:28" ht="14.25" x14ac:dyDescent="0.15">
      <c r="A45">
        <v>43</v>
      </c>
      <c r="B45" t="str">
        <f t="shared" si="2"/>
        <v/>
      </c>
      <c r="C45">
        <f>COUNTIF($F$3:F45,"1")</f>
        <v>0</v>
      </c>
      <c r="D45">
        <f>COUNTIF($F$3:F45,"2")</f>
        <v>0</v>
      </c>
      <c r="E45" t="str">
        <f t="shared" si="3"/>
        <v/>
      </c>
      <c r="F45" s="7" t="str">
        <f>IF($B45="","",VLOOKUP('処理用（さわらないようにお願いします）'!$B45,基本データ入力!$A$4:$V$203,$F$1,0))</f>
        <v/>
      </c>
      <c r="G45" s="7" t="str">
        <f>IF($B45="","",VLOOKUP('処理用（さわらないようにお願いします）'!$B45,基本データ入力!$A$3:$V$203,'処理用（さわらないようにお願いします）'!G$1,0))</f>
        <v/>
      </c>
      <c r="H45" s="7" t="str">
        <f>IF(基本データ入力!G46="","",基本データ入力!$C$4)</f>
        <v/>
      </c>
      <c r="I45" s="7" t="str">
        <f>IF($B45="","",VLOOKUP('処理用（さわらないようにお願いします）'!$B45,基本データ入力!$A$3:$V$203,'処理用（さわらないようにお願いします）'!I$1,0))</f>
        <v/>
      </c>
      <c r="J45" s="7" t="str">
        <f>IF(基本データ入力!G46="","",TRIM(基本データ入力!$C$7))</f>
        <v/>
      </c>
      <c r="K45" s="7" t="str">
        <f>IF($B45="","",VLOOKUP('処理用（さわらないようにお願いします）'!$B45,基本データ入力!$A$4:$V$203,'処理用（さわらないようにお願いします）'!K$1,0))</f>
        <v/>
      </c>
      <c r="L45" s="9" t="str">
        <f>IF(一覧表!E65="","",一覧表!E65)</f>
        <v/>
      </c>
      <c r="M45" s="8" t="str">
        <f>IF(一覧表!F65="","",一覧表!F65)</f>
        <v/>
      </c>
      <c r="N45" s="8" t="str">
        <f>IF(一覧表!G65="","",一覧表!G65)</f>
        <v/>
      </c>
      <c r="O45" s="319" t="str">
        <f>IF(一覧表!H65="","",一覧表!H65)</f>
        <v/>
      </c>
      <c r="P45" s="320" t="str">
        <f>IF(一覧表!I65="","",一覧表!I65)</f>
        <v/>
      </c>
      <c r="Q45" s="10" t="str">
        <f>IF(一覧表!J65="","",一覧表!J65)</f>
        <v/>
      </c>
      <c r="R45" s="8" t="str">
        <f>IF(一覧表!K65="","",一覧表!K65)</f>
        <v/>
      </c>
      <c r="S45" s="8" t="str">
        <f>IF(一覧表!L65="","",一覧表!L65)</f>
        <v/>
      </c>
      <c r="T45" s="8" t="str">
        <f>IF(一覧表!M65="","",一覧表!M65)</f>
        <v/>
      </c>
      <c r="U45" s="321" t="str">
        <f>IF(一覧表!N65="","",一覧表!N65)</f>
        <v/>
      </c>
      <c r="V45" s="7" t="str">
        <f>IF($B45="","",VLOOKUP('処理用（さわらないようにお願いします）'!$B45,基本データ入力!$A$3:$V$203,'処理用（さわらないようにお願いします）'!V$1,0))</f>
        <v/>
      </c>
      <c r="W45" s="7" t="str">
        <f>IF($B45="","",VLOOKUP('処理用（さわらないようにお願いします）'!$B45,基本データ入力!$A$3:$V$203,'処理用（さわらないようにお願いします）'!W$1,0))</f>
        <v/>
      </c>
      <c r="AB45" t="str">
        <f t="shared" si="4"/>
        <v/>
      </c>
    </row>
    <row r="46" spans="1:28" ht="14.25" x14ac:dyDescent="0.15">
      <c r="A46">
        <v>44</v>
      </c>
      <c r="B46" t="str">
        <f t="shared" si="2"/>
        <v/>
      </c>
      <c r="C46">
        <f>COUNTIF($F$3:F46,"1")</f>
        <v>0</v>
      </c>
      <c r="D46">
        <f>COUNTIF($F$3:F46,"2")</f>
        <v>0</v>
      </c>
      <c r="E46" t="str">
        <f t="shared" si="3"/>
        <v/>
      </c>
      <c r="F46" s="7" t="str">
        <f>IF($B46="","",VLOOKUP('処理用（さわらないようにお願いします）'!$B46,基本データ入力!$A$4:$V$203,$F$1,0))</f>
        <v/>
      </c>
      <c r="G46" s="7" t="str">
        <f>IF($B46="","",VLOOKUP('処理用（さわらないようにお願いします）'!$B46,基本データ入力!$A$3:$V$203,'処理用（さわらないようにお願いします）'!G$1,0))</f>
        <v/>
      </c>
      <c r="H46" s="7" t="str">
        <f>IF(基本データ入力!G47="","",基本データ入力!$C$4)</f>
        <v/>
      </c>
      <c r="I46" s="7" t="str">
        <f>IF($B46="","",VLOOKUP('処理用（さわらないようにお願いします）'!$B46,基本データ入力!$A$3:$V$203,'処理用（さわらないようにお願いします）'!I$1,0))</f>
        <v/>
      </c>
      <c r="J46" s="7" t="str">
        <f>IF(基本データ入力!G47="","",TRIM(基本データ入力!$C$7))</f>
        <v/>
      </c>
      <c r="K46" s="7" t="str">
        <f>IF($B46="","",VLOOKUP('処理用（さわらないようにお願いします）'!$B46,基本データ入力!$A$4:$V$203,'処理用（さわらないようにお願いします）'!K$1,0))</f>
        <v/>
      </c>
      <c r="L46" s="9" t="str">
        <f>IF(一覧表!E66="","",一覧表!E66)</f>
        <v/>
      </c>
      <c r="M46" s="8" t="str">
        <f>IF(一覧表!F66="","",一覧表!F66)</f>
        <v/>
      </c>
      <c r="N46" s="8" t="str">
        <f>IF(一覧表!G66="","",一覧表!G66)</f>
        <v/>
      </c>
      <c r="O46" s="319" t="str">
        <f>IF(一覧表!H66="","",一覧表!H66)</f>
        <v/>
      </c>
      <c r="P46" s="320" t="str">
        <f>IF(一覧表!I66="","",一覧表!I66)</f>
        <v/>
      </c>
      <c r="Q46" s="10" t="str">
        <f>IF(一覧表!J66="","",一覧表!J66)</f>
        <v/>
      </c>
      <c r="R46" s="8" t="str">
        <f>IF(一覧表!K66="","",一覧表!K66)</f>
        <v/>
      </c>
      <c r="S46" s="8" t="str">
        <f>IF(一覧表!L66="","",一覧表!L66)</f>
        <v/>
      </c>
      <c r="T46" s="8" t="str">
        <f>IF(一覧表!M66="","",一覧表!M66)</f>
        <v/>
      </c>
      <c r="U46" s="321" t="str">
        <f>IF(一覧表!N66="","",一覧表!N66)</f>
        <v/>
      </c>
      <c r="V46" s="7" t="str">
        <f>IF($B46="","",VLOOKUP('処理用（さわらないようにお願いします）'!$B46,基本データ入力!$A$3:$V$203,'処理用（さわらないようにお願いします）'!V$1,0))</f>
        <v/>
      </c>
      <c r="W46" s="7" t="str">
        <f>IF($B46="","",VLOOKUP('処理用（さわらないようにお願いします）'!$B46,基本データ入力!$A$3:$V$203,'処理用（さわらないようにお願いします）'!W$1,0))</f>
        <v/>
      </c>
      <c r="AB46" t="str">
        <f t="shared" si="4"/>
        <v/>
      </c>
    </row>
    <row r="47" spans="1:28" ht="14.25" x14ac:dyDescent="0.15">
      <c r="A47">
        <v>45</v>
      </c>
      <c r="B47" t="str">
        <f t="shared" si="2"/>
        <v/>
      </c>
      <c r="C47">
        <f>COUNTIF($F$3:F47,"1")</f>
        <v>0</v>
      </c>
      <c r="D47">
        <f>COUNTIF($F$3:F47,"2")</f>
        <v>0</v>
      </c>
      <c r="E47" t="str">
        <f t="shared" si="3"/>
        <v/>
      </c>
      <c r="F47" s="7" t="str">
        <f>IF($B47="","",VLOOKUP('処理用（さわらないようにお願いします）'!$B47,基本データ入力!$A$4:$V$203,$F$1,0))</f>
        <v/>
      </c>
      <c r="G47" s="7" t="str">
        <f>IF($B47="","",VLOOKUP('処理用（さわらないようにお願いします）'!$B47,基本データ入力!$A$3:$V$203,'処理用（さわらないようにお願いします）'!G$1,0))</f>
        <v/>
      </c>
      <c r="H47" s="7" t="str">
        <f>IF(基本データ入力!G48="","",基本データ入力!$C$4)</f>
        <v/>
      </c>
      <c r="I47" s="7" t="str">
        <f>IF($B47="","",VLOOKUP('処理用（さわらないようにお願いします）'!$B47,基本データ入力!$A$3:$V$203,'処理用（さわらないようにお願いします）'!I$1,0))</f>
        <v/>
      </c>
      <c r="J47" s="7" t="str">
        <f>IF(基本データ入力!G48="","",TRIM(基本データ入力!$C$7))</f>
        <v/>
      </c>
      <c r="K47" s="7" t="str">
        <f>IF($B47="","",VLOOKUP('処理用（さわらないようにお願いします）'!$B47,基本データ入力!$A$4:$V$203,'処理用（さわらないようにお願いします）'!K$1,0))</f>
        <v/>
      </c>
      <c r="L47" s="9" t="str">
        <f>IF(一覧表!E67="","",一覧表!E67)</f>
        <v/>
      </c>
      <c r="M47" s="8" t="str">
        <f>IF(一覧表!F67="","",一覧表!F67)</f>
        <v/>
      </c>
      <c r="N47" s="8" t="str">
        <f>IF(一覧表!G67="","",一覧表!G67)</f>
        <v/>
      </c>
      <c r="O47" s="319" t="str">
        <f>IF(一覧表!H67="","",一覧表!H67)</f>
        <v/>
      </c>
      <c r="P47" s="320" t="str">
        <f>IF(一覧表!I67="","",一覧表!I67)</f>
        <v/>
      </c>
      <c r="Q47" s="10" t="str">
        <f>IF(一覧表!J67="","",一覧表!J67)</f>
        <v/>
      </c>
      <c r="R47" s="8" t="str">
        <f>IF(一覧表!K67="","",一覧表!K67)</f>
        <v/>
      </c>
      <c r="S47" s="8" t="str">
        <f>IF(一覧表!L67="","",一覧表!L67)</f>
        <v/>
      </c>
      <c r="T47" s="8" t="str">
        <f>IF(一覧表!M67="","",一覧表!M67)</f>
        <v/>
      </c>
      <c r="U47" s="321" t="str">
        <f>IF(一覧表!N67="","",一覧表!N67)</f>
        <v/>
      </c>
      <c r="V47" s="7" t="str">
        <f>IF($B47="","",VLOOKUP('処理用（さわらないようにお願いします）'!$B47,基本データ入力!$A$3:$V$203,'処理用（さわらないようにお願いします）'!V$1,0))</f>
        <v/>
      </c>
      <c r="W47" s="7" t="str">
        <f>IF($B47="","",VLOOKUP('処理用（さわらないようにお願いします）'!$B47,基本データ入力!$A$3:$V$203,'処理用（さわらないようにお願いします）'!W$1,0))</f>
        <v/>
      </c>
      <c r="AB47" t="str">
        <f t="shared" si="4"/>
        <v/>
      </c>
    </row>
    <row r="48" spans="1:28" ht="14.25" x14ac:dyDescent="0.15">
      <c r="A48">
        <v>46</v>
      </c>
      <c r="B48" t="str">
        <f t="shared" si="2"/>
        <v/>
      </c>
      <c r="C48">
        <f>COUNTIF($F$3:F48,"1")</f>
        <v>0</v>
      </c>
      <c r="D48">
        <f>COUNTIF($F$3:F48,"2")</f>
        <v>0</v>
      </c>
      <c r="E48" t="str">
        <f t="shared" si="3"/>
        <v/>
      </c>
      <c r="F48" s="7" t="str">
        <f>IF($B48="","",VLOOKUP('処理用（さわらないようにお願いします）'!$B48,基本データ入力!$A$4:$V$203,$F$1,0))</f>
        <v/>
      </c>
      <c r="G48" s="7" t="str">
        <f>IF($B48="","",VLOOKUP('処理用（さわらないようにお願いします）'!$B48,基本データ入力!$A$3:$V$203,'処理用（さわらないようにお願いします）'!G$1,0))</f>
        <v/>
      </c>
      <c r="H48" s="7" t="str">
        <f>IF(基本データ入力!G49="","",基本データ入力!$C$4)</f>
        <v/>
      </c>
      <c r="I48" s="7" t="str">
        <f>IF($B48="","",VLOOKUP('処理用（さわらないようにお願いします）'!$B48,基本データ入力!$A$3:$V$203,'処理用（さわらないようにお願いします）'!I$1,0))</f>
        <v/>
      </c>
      <c r="J48" s="7" t="str">
        <f>IF(基本データ入力!G49="","",TRIM(基本データ入力!$C$7))</f>
        <v/>
      </c>
      <c r="K48" s="7" t="str">
        <f>IF($B48="","",VLOOKUP('処理用（さわらないようにお願いします）'!$B48,基本データ入力!$A$4:$V$203,'処理用（さわらないようにお願いします）'!K$1,0))</f>
        <v/>
      </c>
      <c r="L48" s="9" t="str">
        <f>IF(一覧表!E68="","",一覧表!E68)</f>
        <v/>
      </c>
      <c r="M48" s="8" t="str">
        <f>IF(一覧表!F68="","",一覧表!F68)</f>
        <v/>
      </c>
      <c r="N48" s="8" t="str">
        <f>IF(一覧表!G68="","",一覧表!G68)</f>
        <v/>
      </c>
      <c r="O48" s="319" t="str">
        <f>IF(一覧表!H68="","",一覧表!H68)</f>
        <v/>
      </c>
      <c r="P48" s="320" t="str">
        <f>IF(一覧表!I68="","",一覧表!I68)</f>
        <v/>
      </c>
      <c r="Q48" s="10" t="str">
        <f>IF(一覧表!J68="","",一覧表!J68)</f>
        <v/>
      </c>
      <c r="R48" s="8" t="str">
        <f>IF(一覧表!K68="","",一覧表!K68)</f>
        <v/>
      </c>
      <c r="S48" s="8" t="str">
        <f>IF(一覧表!L68="","",一覧表!L68)</f>
        <v/>
      </c>
      <c r="T48" s="8" t="str">
        <f>IF(一覧表!M68="","",一覧表!M68)</f>
        <v/>
      </c>
      <c r="U48" s="321" t="str">
        <f>IF(一覧表!N68="","",一覧表!N68)</f>
        <v/>
      </c>
      <c r="V48" s="7" t="str">
        <f>IF($B48="","",VLOOKUP('処理用（さわらないようにお願いします）'!$B48,基本データ入力!$A$3:$V$203,'処理用（さわらないようにお願いします）'!V$1,0))</f>
        <v/>
      </c>
      <c r="W48" s="7" t="str">
        <f>IF($B48="","",VLOOKUP('処理用（さわらないようにお願いします）'!$B48,基本データ入力!$A$3:$V$203,'処理用（さわらないようにお願いします）'!W$1,0))</f>
        <v/>
      </c>
      <c r="AB48" t="str">
        <f t="shared" si="4"/>
        <v/>
      </c>
    </row>
    <row r="49" spans="1:28" ht="14.25" x14ac:dyDescent="0.15">
      <c r="A49">
        <v>47</v>
      </c>
      <c r="B49" t="str">
        <f t="shared" si="2"/>
        <v/>
      </c>
      <c r="C49">
        <f>COUNTIF($F$3:F49,"1")</f>
        <v>0</v>
      </c>
      <c r="D49">
        <f>COUNTIF($F$3:F49,"2")</f>
        <v>0</v>
      </c>
      <c r="E49" t="str">
        <f t="shared" si="3"/>
        <v/>
      </c>
      <c r="F49" s="7" t="str">
        <f>IF($B49="","",VLOOKUP('処理用（さわらないようにお願いします）'!$B49,基本データ入力!$A$4:$V$203,$F$1,0))</f>
        <v/>
      </c>
      <c r="G49" s="7" t="str">
        <f>IF($B49="","",VLOOKUP('処理用（さわらないようにお願いします）'!$B49,基本データ入力!$A$3:$V$203,'処理用（さわらないようにお願いします）'!G$1,0))</f>
        <v/>
      </c>
      <c r="H49" s="7" t="str">
        <f>IF(基本データ入力!G50="","",基本データ入力!$C$4)</f>
        <v/>
      </c>
      <c r="I49" s="7" t="str">
        <f>IF($B49="","",VLOOKUP('処理用（さわらないようにお願いします）'!$B49,基本データ入力!$A$3:$V$203,'処理用（さわらないようにお願いします）'!I$1,0))</f>
        <v/>
      </c>
      <c r="J49" s="7" t="str">
        <f>IF(基本データ入力!G50="","",TRIM(基本データ入力!$C$7))</f>
        <v/>
      </c>
      <c r="K49" s="7" t="str">
        <f>IF($B49="","",VLOOKUP('処理用（さわらないようにお願いします）'!$B49,基本データ入力!$A$4:$V$203,'処理用（さわらないようにお願いします）'!K$1,0))</f>
        <v/>
      </c>
      <c r="L49" s="9" t="str">
        <f>IF(一覧表!E69="","",一覧表!E69)</f>
        <v/>
      </c>
      <c r="M49" s="8" t="str">
        <f>IF(一覧表!F69="","",一覧表!F69)</f>
        <v/>
      </c>
      <c r="N49" s="8" t="str">
        <f>IF(一覧表!G69="","",一覧表!G69)</f>
        <v/>
      </c>
      <c r="O49" s="319" t="str">
        <f>IF(一覧表!H69="","",一覧表!H69)</f>
        <v/>
      </c>
      <c r="P49" s="320" t="str">
        <f>IF(一覧表!I69="","",一覧表!I69)</f>
        <v/>
      </c>
      <c r="Q49" s="10" t="str">
        <f>IF(一覧表!J69="","",一覧表!J69)</f>
        <v/>
      </c>
      <c r="R49" s="8" t="str">
        <f>IF(一覧表!K69="","",一覧表!K69)</f>
        <v/>
      </c>
      <c r="S49" s="8" t="str">
        <f>IF(一覧表!L69="","",一覧表!L69)</f>
        <v/>
      </c>
      <c r="T49" s="8" t="str">
        <f>IF(一覧表!M69="","",一覧表!M69)</f>
        <v/>
      </c>
      <c r="U49" s="321" t="str">
        <f>IF(一覧表!N69="","",一覧表!N69)</f>
        <v/>
      </c>
      <c r="V49" s="7" t="str">
        <f>IF($B49="","",VLOOKUP('処理用（さわらないようにお願いします）'!$B49,基本データ入力!$A$3:$V$203,'処理用（さわらないようにお願いします）'!V$1,0))</f>
        <v/>
      </c>
      <c r="W49" s="7" t="str">
        <f>IF($B49="","",VLOOKUP('処理用（さわらないようにお願いします）'!$B49,基本データ入力!$A$3:$V$203,'処理用（さわらないようにお願いします）'!W$1,0))</f>
        <v/>
      </c>
      <c r="AB49" t="str">
        <f t="shared" si="4"/>
        <v/>
      </c>
    </row>
    <row r="50" spans="1:28" ht="14.25" x14ac:dyDescent="0.15">
      <c r="A50">
        <v>48</v>
      </c>
      <c r="B50" t="str">
        <f t="shared" si="2"/>
        <v/>
      </c>
      <c r="C50">
        <f>COUNTIF($F$3:F50,"1")</f>
        <v>0</v>
      </c>
      <c r="D50">
        <f>COUNTIF($F$3:F50,"2")</f>
        <v>0</v>
      </c>
      <c r="E50" t="str">
        <f t="shared" si="3"/>
        <v/>
      </c>
      <c r="F50" s="7" t="str">
        <f>IF($B50="","",VLOOKUP('処理用（さわらないようにお願いします）'!$B50,基本データ入力!$A$4:$V$203,$F$1,0))</f>
        <v/>
      </c>
      <c r="G50" s="7" t="str">
        <f>IF($B50="","",VLOOKUP('処理用（さわらないようにお願いします）'!$B50,基本データ入力!$A$3:$V$203,'処理用（さわらないようにお願いします）'!G$1,0))</f>
        <v/>
      </c>
      <c r="H50" s="7" t="str">
        <f>IF(基本データ入力!G51="","",基本データ入力!$C$4)</f>
        <v/>
      </c>
      <c r="I50" s="7" t="str">
        <f>IF($B50="","",VLOOKUP('処理用（さわらないようにお願いします）'!$B50,基本データ入力!$A$3:$V$203,'処理用（さわらないようにお願いします）'!I$1,0))</f>
        <v/>
      </c>
      <c r="J50" s="7" t="str">
        <f>IF(基本データ入力!G51="","",TRIM(基本データ入力!$C$7))</f>
        <v/>
      </c>
      <c r="K50" s="7" t="str">
        <f>IF($B50="","",VLOOKUP('処理用（さわらないようにお願いします）'!$B50,基本データ入力!$A$4:$V$203,'処理用（さわらないようにお願いします）'!K$1,0))</f>
        <v/>
      </c>
      <c r="L50" s="9" t="str">
        <f>IF(一覧表!E70="","",一覧表!E70)</f>
        <v/>
      </c>
      <c r="M50" s="8" t="str">
        <f>IF(一覧表!F70="","",一覧表!F70)</f>
        <v/>
      </c>
      <c r="N50" s="8" t="str">
        <f>IF(一覧表!G70="","",一覧表!G70)</f>
        <v/>
      </c>
      <c r="O50" s="319" t="str">
        <f>IF(一覧表!H70="","",一覧表!H70)</f>
        <v/>
      </c>
      <c r="P50" s="320" t="str">
        <f>IF(一覧表!I70="","",一覧表!I70)</f>
        <v/>
      </c>
      <c r="Q50" s="10" t="str">
        <f>IF(一覧表!J70="","",一覧表!J70)</f>
        <v/>
      </c>
      <c r="R50" s="8" t="str">
        <f>IF(一覧表!K70="","",一覧表!K70)</f>
        <v/>
      </c>
      <c r="S50" s="8" t="str">
        <f>IF(一覧表!L70="","",一覧表!L70)</f>
        <v/>
      </c>
      <c r="T50" s="8" t="str">
        <f>IF(一覧表!M70="","",一覧表!M70)</f>
        <v/>
      </c>
      <c r="U50" s="321" t="str">
        <f>IF(一覧表!N70="","",一覧表!N70)</f>
        <v/>
      </c>
      <c r="V50" s="7" t="str">
        <f>IF($B50="","",VLOOKUP('処理用（さわらないようにお願いします）'!$B50,基本データ入力!$A$3:$V$203,'処理用（さわらないようにお願いします）'!V$1,0))</f>
        <v/>
      </c>
      <c r="W50" s="7" t="str">
        <f>IF($B50="","",VLOOKUP('処理用（さわらないようにお願いします）'!$B50,基本データ入力!$A$3:$V$203,'処理用（さわらないようにお願いします）'!W$1,0))</f>
        <v/>
      </c>
      <c r="AB50" t="str">
        <f t="shared" si="4"/>
        <v/>
      </c>
    </row>
    <row r="51" spans="1:28" ht="14.25" x14ac:dyDescent="0.15">
      <c r="A51">
        <v>49</v>
      </c>
      <c r="B51" t="str">
        <f t="shared" si="2"/>
        <v/>
      </c>
      <c r="C51">
        <f>COUNTIF($F$3:F51,"1")</f>
        <v>0</v>
      </c>
      <c r="D51">
        <f>COUNTIF($F$3:F51,"2")</f>
        <v>0</v>
      </c>
      <c r="E51" t="str">
        <f t="shared" si="3"/>
        <v/>
      </c>
      <c r="F51" s="7" t="str">
        <f>IF($B51="","",VLOOKUP('処理用（さわらないようにお願いします）'!$B51,基本データ入力!$A$4:$V$203,$F$1,0))</f>
        <v/>
      </c>
      <c r="G51" s="7" t="str">
        <f>IF($B51="","",VLOOKUP('処理用（さわらないようにお願いします）'!$B51,基本データ入力!$A$3:$V$203,'処理用（さわらないようにお願いします）'!G$1,0))</f>
        <v/>
      </c>
      <c r="H51" s="7" t="str">
        <f>IF(基本データ入力!G52="","",基本データ入力!$C$4)</f>
        <v/>
      </c>
      <c r="I51" s="7" t="str">
        <f>IF($B51="","",VLOOKUP('処理用（さわらないようにお願いします）'!$B51,基本データ入力!$A$3:$V$203,'処理用（さわらないようにお願いします）'!I$1,0))</f>
        <v/>
      </c>
      <c r="J51" s="7" t="str">
        <f>IF(基本データ入力!G52="","",TRIM(基本データ入力!$C$7))</f>
        <v/>
      </c>
      <c r="K51" s="7" t="str">
        <f>IF($B51="","",VLOOKUP('処理用（さわらないようにお願いします）'!$B51,基本データ入力!$A$4:$V$203,'処理用（さわらないようにお願いします）'!K$1,0))</f>
        <v/>
      </c>
      <c r="L51" s="9" t="str">
        <f>IF(一覧表!E71="","",一覧表!E71)</f>
        <v/>
      </c>
      <c r="M51" s="8" t="str">
        <f>IF(一覧表!F71="","",一覧表!F71)</f>
        <v/>
      </c>
      <c r="N51" s="8" t="str">
        <f>IF(一覧表!G71="","",一覧表!G71)</f>
        <v/>
      </c>
      <c r="O51" s="319" t="str">
        <f>IF(一覧表!H71="","",一覧表!H71)</f>
        <v/>
      </c>
      <c r="P51" s="320" t="str">
        <f>IF(一覧表!I71="","",一覧表!I71)</f>
        <v/>
      </c>
      <c r="Q51" s="10" t="str">
        <f>IF(一覧表!J71="","",一覧表!J71)</f>
        <v/>
      </c>
      <c r="R51" s="8" t="str">
        <f>IF(一覧表!K71="","",一覧表!K71)</f>
        <v/>
      </c>
      <c r="S51" s="8" t="str">
        <f>IF(一覧表!L71="","",一覧表!L71)</f>
        <v/>
      </c>
      <c r="T51" s="8" t="str">
        <f>IF(一覧表!M71="","",一覧表!M71)</f>
        <v/>
      </c>
      <c r="U51" s="321" t="str">
        <f>IF(一覧表!N71="","",一覧表!N71)</f>
        <v/>
      </c>
      <c r="V51" s="7" t="str">
        <f>IF($B51="","",VLOOKUP('処理用（さわらないようにお願いします）'!$B51,基本データ入力!$A$3:$V$203,'処理用（さわらないようにお願いします）'!V$1,0))</f>
        <v/>
      </c>
      <c r="W51" s="7" t="str">
        <f>IF($B51="","",VLOOKUP('処理用（さわらないようにお願いします）'!$B51,基本データ入力!$A$3:$V$203,'処理用（さわらないようにお願いします）'!W$1,0))</f>
        <v/>
      </c>
      <c r="AB51" t="str">
        <f t="shared" si="4"/>
        <v/>
      </c>
    </row>
    <row r="52" spans="1:28" ht="14.25" x14ac:dyDescent="0.15">
      <c r="A52">
        <v>50</v>
      </c>
      <c r="B52" t="str">
        <f t="shared" si="2"/>
        <v/>
      </c>
      <c r="C52">
        <f>COUNTIF($F$3:F52,"1")</f>
        <v>0</v>
      </c>
      <c r="D52">
        <f>COUNTIF($F$3:F52,"2")</f>
        <v>0</v>
      </c>
      <c r="E52" t="str">
        <f t="shared" si="3"/>
        <v/>
      </c>
      <c r="F52" s="7" t="str">
        <f>IF($B52="","",VLOOKUP('処理用（さわらないようにお願いします）'!$B52,基本データ入力!$A$4:$V$203,$F$1,0))</f>
        <v/>
      </c>
      <c r="G52" s="7" t="str">
        <f>IF($B52="","",VLOOKUP('処理用（さわらないようにお願いします）'!$B52,基本データ入力!$A$3:$V$203,'処理用（さわらないようにお願いします）'!G$1,0))</f>
        <v/>
      </c>
      <c r="H52" s="7" t="str">
        <f>IF(基本データ入力!G53="","",基本データ入力!$C$4)</f>
        <v/>
      </c>
      <c r="I52" s="7" t="str">
        <f>IF($B52="","",VLOOKUP('処理用（さわらないようにお願いします）'!$B52,基本データ入力!$A$3:$V$203,'処理用（さわらないようにお願いします）'!I$1,0))</f>
        <v/>
      </c>
      <c r="J52" s="7" t="str">
        <f>IF(基本データ入力!G53="","",TRIM(基本データ入力!$C$7))</f>
        <v/>
      </c>
      <c r="K52" s="7" t="str">
        <f>IF($B52="","",VLOOKUP('処理用（さわらないようにお願いします）'!$B52,基本データ入力!$A$4:$V$203,'処理用（さわらないようにお願いします）'!K$1,0))</f>
        <v/>
      </c>
      <c r="L52" s="9" t="str">
        <f>IF(一覧表!E72="","",一覧表!E72)</f>
        <v/>
      </c>
      <c r="M52" s="8" t="str">
        <f>IF(一覧表!F72="","",一覧表!F72)</f>
        <v/>
      </c>
      <c r="N52" s="8" t="str">
        <f>IF(一覧表!G72="","",一覧表!G72)</f>
        <v/>
      </c>
      <c r="O52" s="319" t="str">
        <f>IF(一覧表!H72="","",一覧表!H72)</f>
        <v/>
      </c>
      <c r="P52" s="320" t="str">
        <f>IF(一覧表!I72="","",一覧表!I72)</f>
        <v/>
      </c>
      <c r="Q52" s="10" t="str">
        <f>IF(一覧表!J72="","",一覧表!J72)</f>
        <v/>
      </c>
      <c r="R52" s="8" t="str">
        <f>IF(一覧表!K72="","",一覧表!K72)</f>
        <v/>
      </c>
      <c r="S52" s="8" t="str">
        <f>IF(一覧表!L72="","",一覧表!L72)</f>
        <v/>
      </c>
      <c r="T52" s="8" t="str">
        <f>IF(一覧表!M72="","",一覧表!M72)</f>
        <v/>
      </c>
      <c r="U52" s="321" t="str">
        <f>IF(一覧表!N72="","",一覧表!N72)</f>
        <v/>
      </c>
      <c r="V52" s="7" t="str">
        <f>IF($B52="","",VLOOKUP('処理用（さわらないようにお願いします）'!$B52,基本データ入力!$A$3:$V$203,'処理用（さわらないようにお願いします）'!V$1,0))</f>
        <v/>
      </c>
      <c r="W52" s="7" t="str">
        <f>IF($B52="","",VLOOKUP('処理用（さわらないようにお願いします）'!$B52,基本データ入力!$A$3:$V$203,'処理用（さわらないようにお願いします）'!W$1,0))</f>
        <v/>
      </c>
      <c r="AB52" t="str">
        <f t="shared" si="4"/>
        <v/>
      </c>
    </row>
    <row r="53" spans="1:28" ht="14.25" x14ac:dyDescent="0.15">
      <c r="A53">
        <v>51</v>
      </c>
      <c r="B53" t="str">
        <f t="shared" si="2"/>
        <v/>
      </c>
      <c r="C53">
        <f>COUNTIF($F$3:F53,"1")</f>
        <v>0</v>
      </c>
      <c r="D53">
        <f>COUNTIF($F$3:F53,"2")</f>
        <v>0</v>
      </c>
      <c r="E53" t="str">
        <f t="shared" si="3"/>
        <v/>
      </c>
      <c r="F53" s="7" t="str">
        <f>IF($B53="","",VLOOKUP('処理用（さわらないようにお願いします）'!$B53,基本データ入力!$A$4:$V$203,$F$1,0))</f>
        <v/>
      </c>
      <c r="G53" s="7" t="str">
        <f>IF($B53="","",VLOOKUP('処理用（さわらないようにお願いします）'!$B53,基本データ入力!$A$3:$V$203,'処理用（さわらないようにお願いします）'!G$1,0))</f>
        <v/>
      </c>
      <c r="H53" s="7" t="str">
        <f>IF(基本データ入力!G54="","",基本データ入力!$C$4)</f>
        <v/>
      </c>
      <c r="I53" s="7" t="str">
        <f>IF($B53="","",VLOOKUP('処理用（さわらないようにお願いします）'!$B53,基本データ入力!$A$3:$V$203,'処理用（さわらないようにお願いします）'!I$1,0))</f>
        <v/>
      </c>
      <c r="J53" s="7" t="str">
        <f>IF(基本データ入力!G54="","",TRIM(基本データ入力!$C$7))</f>
        <v/>
      </c>
      <c r="K53" s="7" t="str">
        <f>IF($B53="","",VLOOKUP('処理用（さわらないようにお願いします）'!$B53,基本データ入力!$A$4:$V$203,'処理用（さわらないようにお願いします）'!K$1,0))</f>
        <v/>
      </c>
      <c r="L53" s="9" t="str">
        <f>IF(一覧表!E73="","",一覧表!E73)</f>
        <v/>
      </c>
      <c r="M53" s="8" t="str">
        <f>IF(一覧表!F73="","",一覧表!F73)</f>
        <v/>
      </c>
      <c r="N53" s="8" t="str">
        <f>IF(一覧表!G73="","",一覧表!G73)</f>
        <v/>
      </c>
      <c r="O53" s="319" t="str">
        <f>IF(一覧表!H73="","",一覧表!H73)</f>
        <v/>
      </c>
      <c r="P53" s="320" t="str">
        <f>IF(一覧表!I73="","",一覧表!I73)</f>
        <v/>
      </c>
      <c r="Q53" s="10" t="str">
        <f>IF(一覧表!J73="","",一覧表!J73)</f>
        <v/>
      </c>
      <c r="R53" s="8" t="str">
        <f>IF(一覧表!K73="","",一覧表!K73)</f>
        <v/>
      </c>
      <c r="S53" s="8" t="str">
        <f>IF(一覧表!L73="","",一覧表!L73)</f>
        <v/>
      </c>
      <c r="T53" s="8" t="str">
        <f>IF(一覧表!M73="","",一覧表!M73)</f>
        <v/>
      </c>
      <c r="U53" s="321" t="str">
        <f>IF(一覧表!N73="","",一覧表!N73)</f>
        <v/>
      </c>
      <c r="V53" s="7" t="str">
        <f>IF($B53="","",VLOOKUP('処理用（さわらないようにお願いします）'!$B53,基本データ入力!$A$3:$V$203,'処理用（さわらないようにお願いします）'!V$1,0))</f>
        <v/>
      </c>
      <c r="W53" s="7" t="str">
        <f>IF($B53="","",VLOOKUP('処理用（さわらないようにお願いします）'!$B53,基本データ入力!$A$3:$V$203,'処理用（さわらないようにお願いします）'!W$1,0))</f>
        <v/>
      </c>
      <c r="AB53" t="str">
        <f t="shared" si="4"/>
        <v/>
      </c>
    </row>
    <row r="54" spans="1:28" ht="14.25" x14ac:dyDescent="0.15">
      <c r="A54">
        <v>52</v>
      </c>
      <c r="B54" t="str">
        <f t="shared" si="2"/>
        <v/>
      </c>
      <c r="C54">
        <f>COUNTIF($F$3:F54,"1")</f>
        <v>0</v>
      </c>
      <c r="D54">
        <f>COUNTIF($F$3:F54,"2")</f>
        <v>0</v>
      </c>
      <c r="E54" t="str">
        <f t="shared" si="3"/>
        <v/>
      </c>
      <c r="F54" s="7" t="str">
        <f>IF($B54="","",VLOOKUP('処理用（さわらないようにお願いします）'!$B54,基本データ入力!$A$4:$V$203,$F$1,0))</f>
        <v/>
      </c>
      <c r="G54" s="7" t="str">
        <f>IF($B54="","",VLOOKUP('処理用（さわらないようにお願いします）'!$B54,基本データ入力!$A$3:$V$203,'処理用（さわらないようにお願いします）'!G$1,0))</f>
        <v/>
      </c>
      <c r="H54" s="7" t="str">
        <f>IF(基本データ入力!G55="","",基本データ入力!$C$4)</f>
        <v/>
      </c>
      <c r="I54" s="7" t="str">
        <f>IF($B54="","",VLOOKUP('処理用（さわらないようにお願いします）'!$B54,基本データ入力!$A$3:$V$203,'処理用（さわらないようにお願いします）'!I$1,0))</f>
        <v/>
      </c>
      <c r="J54" s="7" t="str">
        <f>IF(基本データ入力!G55="","",TRIM(基本データ入力!$C$7))</f>
        <v/>
      </c>
      <c r="K54" s="7" t="str">
        <f>IF($B54="","",VLOOKUP('処理用（さわらないようにお願いします）'!$B54,基本データ入力!$A$4:$V$203,'処理用（さわらないようにお願いします）'!K$1,0))</f>
        <v/>
      </c>
      <c r="L54" s="9" t="str">
        <f>IF(一覧表!E74="","",一覧表!E74)</f>
        <v/>
      </c>
      <c r="M54" s="8" t="str">
        <f>IF(一覧表!F74="","",一覧表!F74)</f>
        <v/>
      </c>
      <c r="N54" s="8" t="str">
        <f>IF(一覧表!G74="","",一覧表!G74)</f>
        <v/>
      </c>
      <c r="O54" s="319" t="str">
        <f>IF(一覧表!H74="","",一覧表!H74)</f>
        <v/>
      </c>
      <c r="P54" s="320" t="str">
        <f>IF(一覧表!I74="","",一覧表!I74)</f>
        <v/>
      </c>
      <c r="Q54" s="10" t="str">
        <f>IF(一覧表!J74="","",一覧表!J74)</f>
        <v/>
      </c>
      <c r="R54" s="8" t="str">
        <f>IF(一覧表!K74="","",一覧表!K74)</f>
        <v/>
      </c>
      <c r="S54" s="8" t="str">
        <f>IF(一覧表!L74="","",一覧表!L74)</f>
        <v/>
      </c>
      <c r="T54" s="8" t="str">
        <f>IF(一覧表!M74="","",一覧表!M74)</f>
        <v/>
      </c>
      <c r="U54" s="321" t="str">
        <f>IF(一覧表!N74="","",一覧表!N74)</f>
        <v/>
      </c>
      <c r="V54" s="7" t="str">
        <f>IF($B54="","",VLOOKUP('処理用（さわらないようにお願いします）'!$B54,基本データ入力!$A$3:$V$203,'処理用（さわらないようにお願いします）'!V$1,0))</f>
        <v/>
      </c>
      <c r="W54" s="7" t="str">
        <f>IF($B54="","",VLOOKUP('処理用（さわらないようにお願いします）'!$B54,基本データ入力!$A$3:$V$203,'処理用（さわらないようにお願いします）'!W$1,0))</f>
        <v/>
      </c>
      <c r="AB54" t="str">
        <f t="shared" si="4"/>
        <v/>
      </c>
    </row>
    <row r="55" spans="1:28" ht="14.25" x14ac:dyDescent="0.15">
      <c r="A55">
        <v>53</v>
      </c>
      <c r="B55" t="str">
        <f t="shared" si="2"/>
        <v/>
      </c>
      <c r="C55">
        <f>COUNTIF($F$3:F55,"1")</f>
        <v>0</v>
      </c>
      <c r="D55">
        <f>COUNTIF($F$3:F55,"2")</f>
        <v>0</v>
      </c>
      <c r="E55" t="str">
        <f t="shared" si="3"/>
        <v/>
      </c>
      <c r="F55" s="7" t="str">
        <f>IF($B55="","",VLOOKUP('処理用（さわらないようにお願いします）'!$B55,基本データ入力!$A$4:$V$203,$F$1,0))</f>
        <v/>
      </c>
      <c r="G55" s="7" t="str">
        <f>IF($B55="","",VLOOKUP('処理用（さわらないようにお願いします）'!$B55,基本データ入力!$A$3:$V$203,'処理用（さわらないようにお願いします）'!G$1,0))</f>
        <v/>
      </c>
      <c r="H55" s="7" t="str">
        <f>IF(基本データ入力!G56="","",基本データ入力!$C$4)</f>
        <v/>
      </c>
      <c r="I55" s="7" t="str">
        <f>IF($B55="","",VLOOKUP('処理用（さわらないようにお願いします）'!$B55,基本データ入力!$A$3:$V$203,'処理用（さわらないようにお願いします）'!I$1,0))</f>
        <v/>
      </c>
      <c r="J55" s="7" t="str">
        <f>IF(基本データ入力!G56="","",TRIM(基本データ入力!$C$7))</f>
        <v/>
      </c>
      <c r="K55" s="7" t="str">
        <f>IF($B55="","",VLOOKUP('処理用（さわらないようにお願いします）'!$B55,基本データ入力!$A$4:$V$203,'処理用（さわらないようにお願いします）'!K$1,0))</f>
        <v/>
      </c>
      <c r="L55" s="9" t="str">
        <f>IF(一覧表!E75="","",一覧表!E75)</f>
        <v/>
      </c>
      <c r="M55" s="8" t="str">
        <f>IF(一覧表!F75="","",一覧表!F75)</f>
        <v/>
      </c>
      <c r="N55" s="8" t="str">
        <f>IF(一覧表!G75="","",一覧表!G75)</f>
        <v/>
      </c>
      <c r="O55" s="319" t="str">
        <f>IF(一覧表!H75="","",一覧表!H75)</f>
        <v/>
      </c>
      <c r="P55" s="320" t="str">
        <f>IF(一覧表!I75="","",一覧表!I75)</f>
        <v/>
      </c>
      <c r="Q55" s="10" t="str">
        <f>IF(一覧表!J75="","",一覧表!J75)</f>
        <v/>
      </c>
      <c r="R55" s="8" t="str">
        <f>IF(一覧表!K75="","",一覧表!K75)</f>
        <v/>
      </c>
      <c r="S55" s="8" t="str">
        <f>IF(一覧表!L75="","",一覧表!L75)</f>
        <v/>
      </c>
      <c r="T55" s="8" t="str">
        <f>IF(一覧表!M75="","",一覧表!M75)</f>
        <v/>
      </c>
      <c r="U55" s="321" t="str">
        <f>IF(一覧表!N75="","",一覧表!N75)</f>
        <v/>
      </c>
      <c r="V55" s="7" t="str">
        <f>IF($B55="","",VLOOKUP('処理用（さわらないようにお願いします）'!$B55,基本データ入力!$A$3:$V$203,'処理用（さわらないようにお願いします）'!V$1,0))</f>
        <v/>
      </c>
      <c r="W55" s="7" t="str">
        <f>IF($B55="","",VLOOKUP('処理用（さわらないようにお願いします）'!$B55,基本データ入力!$A$3:$V$203,'処理用（さわらないようにお願いします）'!W$1,0))</f>
        <v/>
      </c>
      <c r="AB55" t="str">
        <f t="shared" si="4"/>
        <v/>
      </c>
    </row>
    <row r="56" spans="1:28" ht="14.25" x14ac:dyDescent="0.15">
      <c r="A56">
        <v>54</v>
      </c>
      <c r="B56" t="str">
        <f t="shared" si="2"/>
        <v/>
      </c>
      <c r="C56">
        <f>COUNTIF($F$3:F56,"1")</f>
        <v>0</v>
      </c>
      <c r="D56">
        <f>COUNTIF($F$3:F56,"2")</f>
        <v>0</v>
      </c>
      <c r="E56" t="str">
        <f t="shared" si="3"/>
        <v/>
      </c>
      <c r="F56" s="7" t="str">
        <f>IF($B56="","",VLOOKUP('処理用（さわらないようにお願いします）'!$B56,基本データ入力!$A$4:$V$203,$F$1,0))</f>
        <v/>
      </c>
      <c r="G56" s="7" t="str">
        <f>IF($B56="","",VLOOKUP('処理用（さわらないようにお願いします）'!$B56,基本データ入力!$A$3:$V$203,'処理用（さわらないようにお願いします）'!G$1,0))</f>
        <v/>
      </c>
      <c r="H56" s="7" t="str">
        <f>IF(基本データ入力!G57="","",基本データ入力!$C$4)</f>
        <v/>
      </c>
      <c r="I56" s="7" t="str">
        <f>IF($B56="","",VLOOKUP('処理用（さわらないようにお願いします）'!$B56,基本データ入力!$A$3:$V$203,'処理用（さわらないようにお願いします）'!I$1,0))</f>
        <v/>
      </c>
      <c r="J56" s="7" t="str">
        <f>IF(基本データ入力!G57="","",TRIM(基本データ入力!$C$7))</f>
        <v/>
      </c>
      <c r="K56" s="7" t="str">
        <f>IF($B56="","",VLOOKUP('処理用（さわらないようにお願いします）'!$B56,基本データ入力!$A$4:$V$203,'処理用（さわらないようにお願いします）'!K$1,0))</f>
        <v/>
      </c>
      <c r="L56" s="9" t="str">
        <f>IF(一覧表!E76="","",一覧表!E76)</f>
        <v/>
      </c>
      <c r="M56" s="8" t="str">
        <f>IF(一覧表!F76="","",一覧表!F76)</f>
        <v/>
      </c>
      <c r="N56" s="8" t="str">
        <f>IF(一覧表!G76="","",一覧表!G76)</f>
        <v/>
      </c>
      <c r="O56" s="319" t="str">
        <f>IF(一覧表!H76="","",一覧表!H76)</f>
        <v/>
      </c>
      <c r="P56" s="320" t="str">
        <f>IF(一覧表!I76="","",一覧表!I76)</f>
        <v/>
      </c>
      <c r="Q56" s="10" t="str">
        <f>IF(一覧表!J76="","",一覧表!J76)</f>
        <v/>
      </c>
      <c r="R56" s="8" t="str">
        <f>IF(一覧表!K76="","",一覧表!K76)</f>
        <v/>
      </c>
      <c r="S56" s="8" t="str">
        <f>IF(一覧表!L76="","",一覧表!L76)</f>
        <v/>
      </c>
      <c r="T56" s="8" t="str">
        <f>IF(一覧表!M76="","",一覧表!M76)</f>
        <v/>
      </c>
      <c r="U56" s="321" t="str">
        <f>IF(一覧表!N76="","",一覧表!N76)</f>
        <v/>
      </c>
      <c r="V56" s="7" t="str">
        <f>IF($B56="","",VLOOKUP('処理用（さわらないようにお願いします）'!$B56,基本データ入力!$A$3:$V$203,'処理用（さわらないようにお願いします）'!V$1,0))</f>
        <v/>
      </c>
      <c r="W56" s="7" t="str">
        <f>IF($B56="","",VLOOKUP('処理用（さわらないようにお願いします）'!$B56,基本データ入力!$A$3:$V$203,'処理用（さわらないようにお願いします）'!W$1,0))</f>
        <v/>
      </c>
      <c r="AB56" t="str">
        <f t="shared" si="4"/>
        <v/>
      </c>
    </row>
    <row r="57" spans="1:28" ht="14.25" x14ac:dyDescent="0.15">
      <c r="A57">
        <v>55</v>
      </c>
      <c r="B57" t="str">
        <f t="shared" si="2"/>
        <v/>
      </c>
      <c r="C57">
        <f>COUNTIF($F$3:F57,"1")</f>
        <v>0</v>
      </c>
      <c r="D57">
        <f>COUNTIF($F$3:F57,"2")</f>
        <v>0</v>
      </c>
      <c r="E57" t="str">
        <f t="shared" si="3"/>
        <v/>
      </c>
      <c r="F57" s="7" t="str">
        <f>IF($B57="","",VLOOKUP('処理用（さわらないようにお願いします）'!$B57,基本データ入力!$A$4:$V$203,$F$1,0))</f>
        <v/>
      </c>
      <c r="G57" s="7" t="str">
        <f>IF($B57="","",VLOOKUP('処理用（さわらないようにお願いします）'!$B57,基本データ入力!$A$3:$V$203,'処理用（さわらないようにお願いします）'!G$1,0))</f>
        <v/>
      </c>
      <c r="H57" s="7" t="str">
        <f>IF(基本データ入力!G58="","",基本データ入力!$C$4)</f>
        <v/>
      </c>
      <c r="I57" s="7" t="str">
        <f>IF($B57="","",VLOOKUP('処理用（さわらないようにお願いします）'!$B57,基本データ入力!$A$3:$V$203,'処理用（さわらないようにお願いします）'!I$1,0))</f>
        <v/>
      </c>
      <c r="J57" s="7" t="str">
        <f>IF(基本データ入力!G58="","",TRIM(基本データ入力!$C$7))</f>
        <v/>
      </c>
      <c r="K57" s="7" t="str">
        <f>IF($B57="","",VLOOKUP('処理用（さわらないようにお願いします）'!$B57,基本データ入力!$A$4:$V$203,'処理用（さわらないようにお願いします）'!K$1,0))</f>
        <v/>
      </c>
      <c r="L57" s="9" t="str">
        <f>IF(一覧表!E77="","",一覧表!E77)</f>
        <v/>
      </c>
      <c r="M57" s="8" t="str">
        <f>IF(一覧表!F77="","",一覧表!F77)</f>
        <v/>
      </c>
      <c r="N57" s="8" t="str">
        <f>IF(一覧表!G77="","",一覧表!G77)</f>
        <v/>
      </c>
      <c r="O57" s="319" t="str">
        <f>IF(一覧表!H77="","",一覧表!H77)</f>
        <v/>
      </c>
      <c r="P57" s="320" t="str">
        <f>IF(一覧表!I77="","",一覧表!I77)</f>
        <v/>
      </c>
      <c r="Q57" s="10" t="str">
        <f>IF(一覧表!J77="","",一覧表!J77)</f>
        <v/>
      </c>
      <c r="R57" s="8" t="str">
        <f>IF(一覧表!K77="","",一覧表!K77)</f>
        <v/>
      </c>
      <c r="S57" s="8" t="str">
        <f>IF(一覧表!L77="","",一覧表!L77)</f>
        <v/>
      </c>
      <c r="T57" s="8" t="str">
        <f>IF(一覧表!M77="","",一覧表!M77)</f>
        <v/>
      </c>
      <c r="U57" s="321" t="str">
        <f>IF(一覧表!N77="","",一覧表!N77)</f>
        <v/>
      </c>
      <c r="V57" s="7" t="str">
        <f>IF($B57="","",VLOOKUP('処理用（さわらないようにお願いします）'!$B57,基本データ入力!$A$3:$V$203,'処理用（さわらないようにお願いします）'!V$1,0))</f>
        <v/>
      </c>
      <c r="W57" s="7" t="str">
        <f>IF($B57="","",VLOOKUP('処理用（さわらないようにお願いします）'!$B57,基本データ入力!$A$3:$V$203,'処理用（さわらないようにお願いします）'!W$1,0))</f>
        <v/>
      </c>
      <c r="AB57" t="str">
        <f t="shared" si="4"/>
        <v/>
      </c>
    </row>
    <row r="58" spans="1:28" ht="14.25" x14ac:dyDescent="0.15">
      <c r="A58">
        <v>56</v>
      </c>
      <c r="B58" t="str">
        <f t="shared" si="2"/>
        <v/>
      </c>
      <c r="C58">
        <f>COUNTIF($F$3:F58,"1")</f>
        <v>0</v>
      </c>
      <c r="D58">
        <f>COUNTIF($F$3:F58,"2")</f>
        <v>0</v>
      </c>
      <c r="E58" t="str">
        <f t="shared" si="3"/>
        <v/>
      </c>
      <c r="F58" s="7" t="str">
        <f>IF($B58="","",VLOOKUP('処理用（さわらないようにお願いします）'!$B58,基本データ入力!$A$4:$V$203,$F$1,0))</f>
        <v/>
      </c>
      <c r="G58" s="7" t="str">
        <f>IF($B58="","",VLOOKUP('処理用（さわらないようにお願いします）'!$B58,基本データ入力!$A$3:$V$203,'処理用（さわらないようにお願いします）'!G$1,0))</f>
        <v/>
      </c>
      <c r="H58" s="7" t="str">
        <f>IF(基本データ入力!G59="","",基本データ入力!$C$4)</f>
        <v/>
      </c>
      <c r="I58" s="7" t="str">
        <f>IF($B58="","",VLOOKUP('処理用（さわらないようにお願いします）'!$B58,基本データ入力!$A$3:$V$203,'処理用（さわらないようにお願いします）'!I$1,0))</f>
        <v/>
      </c>
      <c r="J58" s="7" t="str">
        <f>IF(基本データ入力!G59="","",TRIM(基本データ入力!$C$7))</f>
        <v/>
      </c>
      <c r="K58" s="7" t="str">
        <f>IF($B58="","",VLOOKUP('処理用（さわらないようにお願いします）'!$B58,基本データ入力!$A$4:$V$203,'処理用（さわらないようにお願いします）'!K$1,0))</f>
        <v/>
      </c>
      <c r="L58" s="9" t="str">
        <f>IF(一覧表!E78="","",一覧表!E78)</f>
        <v/>
      </c>
      <c r="M58" s="8" t="str">
        <f>IF(一覧表!F78="","",一覧表!F78)</f>
        <v/>
      </c>
      <c r="N58" s="8" t="str">
        <f>IF(一覧表!G78="","",一覧表!G78)</f>
        <v/>
      </c>
      <c r="O58" s="319" t="str">
        <f>IF(一覧表!H78="","",一覧表!H78)</f>
        <v/>
      </c>
      <c r="P58" s="320" t="str">
        <f>IF(一覧表!I78="","",一覧表!I78)</f>
        <v/>
      </c>
      <c r="Q58" s="10" t="str">
        <f>IF(一覧表!J78="","",一覧表!J78)</f>
        <v/>
      </c>
      <c r="R58" s="8" t="str">
        <f>IF(一覧表!K78="","",一覧表!K78)</f>
        <v/>
      </c>
      <c r="S58" s="8" t="str">
        <f>IF(一覧表!L78="","",一覧表!L78)</f>
        <v/>
      </c>
      <c r="T58" s="8" t="str">
        <f>IF(一覧表!M78="","",一覧表!M78)</f>
        <v/>
      </c>
      <c r="U58" s="321" t="str">
        <f>IF(一覧表!N78="","",一覧表!N78)</f>
        <v/>
      </c>
      <c r="V58" s="7" t="str">
        <f>IF($B58="","",VLOOKUP('処理用（さわらないようにお願いします）'!$B58,基本データ入力!$A$3:$V$203,'処理用（さわらないようにお願いします）'!V$1,0))</f>
        <v/>
      </c>
      <c r="W58" s="7" t="str">
        <f>IF($B58="","",VLOOKUP('処理用（さわらないようにお願いします）'!$B58,基本データ入力!$A$3:$V$203,'処理用（さわらないようにお願いします）'!W$1,0))</f>
        <v/>
      </c>
      <c r="AB58" t="str">
        <f t="shared" si="4"/>
        <v/>
      </c>
    </row>
    <row r="59" spans="1:28" ht="14.25" x14ac:dyDescent="0.15">
      <c r="A59">
        <v>57</v>
      </c>
      <c r="B59" t="str">
        <f t="shared" si="2"/>
        <v/>
      </c>
      <c r="C59">
        <f>COUNTIF($F$3:F59,"1")</f>
        <v>0</v>
      </c>
      <c r="D59">
        <f>COUNTIF($F$3:F59,"2")</f>
        <v>0</v>
      </c>
      <c r="E59" t="str">
        <f t="shared" si="3"/>
        <v/>
      </c>
      <c r="F59" s="7" t="str">
        <f>IF($B59="","",VLOOKUP('処理用（さわらないようにお願いします）'!$B59,基本データ入力!$A$4:$V$203,$F$1,0))</f>
        <v/>
      </c>
      <c r="G59" s="7" t="str">
        <f>IF($B59="","",VLOOKUP('処理用（さわらないようにお願いします）'!$B59,基本データ入力!$A$3:$V$203,'処理用（さわらないようにお願いします）'!G$1,0))</f>
        <v/>
      </c>
      <c r="H59" s="7" t="str">
        <f>IF(基本データ入力!G60="","",基本データ入力!$C$4)</f>
        <v/>
      </c>
      <c r="I59" s="7" t="str">
        <f>IF($B59="","",VLOOKUP('処理用（さわらないようにお願いします）'!$B59,基本データ入力!$A$3:$V$203,'処理用（さわらないようにお願いします）'!I$1,0))</f>
        <v/>
      </c>
      <c r="J59" s="7" t="str">
        <f>IF(基本データ入力!G60="","",TRIM(基本データ入力!$C$7))</f>
        <v/>
      </c>
      <c r="K59" s="7" t="str">
        <f>IF($B59="","",VLOOKUP('処理用（さわらないようにお願いします）'!$B59,基本データ入力!$A$4:$V$203,'処理用（さわらないようにお願いします）'!K$1,0))</f>
        <v/>
      </c>
      <c r="L59" s="9" t="str">
        <f>IF(一覧表!E79="","",一覧表!E79)</f>
        <v/>
      </c>
      <c r="M59" s="8" t="str">
        <f>IF(一覧表!F79="","",一覧表!F79)</f>
        <v/>
      </c>
      <c r="N59" s="8" t="str">
        <f>IF(一覧表!G79="","",一覧表!G79)</f>
        <v/>
      </c>
      <c r="O59" s="319" t="str">
        <f>IF(一覧表!H79="","",一覧表!H79)</f>
        <v/>
      </c>
      <c r="P59" s="320" t="str">
        <f>IF(一覧表!I79="","",一覧表!I79)</f>
        <v/>
      </c>
      <c r="Q59" s="10" t="str">
        <f>IF(一覧表!J79="","",一覧表!J79)</f>
        <v/>
      </c>
      <c r="R59" s="8" t="str">
        <f>IF(一覧表!K79="","",一覧表!K79)</f>
        <v/>
      </c>
      <c r="S59" s="8" t="str">
        <f>IF(一覧表!L79="","",一覧表!L79)</f>
        <v/>
      </c>
      <c r="T59" s="8" t="str">
        <f>IF(一覧表!M79="","",一覧表!M79)</f>
        <v/>
      </c>
      <c r="U59" s="321" t="str">
        <f>IF(一覧表!N79="","",一覧表!N79)</f>
        <v/>
      </c>
      <c r="V59" s="7" t="str">
        <f>IF($B59="","",VLOOKUP('処理用（さわらないようにお願いします）'!$B59,基本データ入力!$A$3:$V$203,'処理用（さわらないようにお願いします）'!V$1,0))</f>
        <v/>
      </c>
      <c r="W59" s="7" t="str">
        <f>IF($B59="","",VLOOKUP('処理用（さわらないようにお願いします）'!$B59,基本データ入力!$A$3:$V$203,'処理用（さわらないようにお願いします）'!W$1,0))</f>
        <v/>
      </c>
      <c r="AB59" t="str">
        <f t="shared" si="4"/>
        <v/>
      </c>
    </row>
    <row r="60" spans="1:28" ht="14.25" x14ac:dyDescent="0.15">
      <c r="A60">
        <v>58</v>
      </c>
      <c r="B60" t="str">
        <f t="shared" si="2"/>
        <v/>
      </c>
      <c r="C60">
        <f>COUNTIF($F$3:F60,"1")</f>
        <v>0</v>
      </c>
      <c r="D60">
        <f>COUNTIF($F$3:F60,"2")</f>
        <v>0</v>
      </c>
      <c r="E60" t="str">
        <f t="shared" si="3"/>
        <v/>
      </c>
      <c r="F60" s="7" t="str">
        <f>IF($B60="","",VLOOKUP('処理用（さわらないようにお願いします）'!$B60,基本データ入力!$A$4:$V$203,$F$1,0))</f>
        <v/>
      </c>
      <c r="G60" s="7" t="str">
        <f>IF($B60="","",VLOOKUP('処理用（さわらないようにお願いします）'!$B60,基本データ入力!$A$3:$V$203,'処理用（さわらないようにお願いします）'!G$1,0))</f>
        <v/>
      </c>
      <c r="H60" s="7" t="str">
        <f>IF(基本データ入力!G61="","",基本データ入力!$C$4)</f>
        <v/>
      </c>
      <c r="I60" s="7" t="str">
        <f>IF($B60="","",VLOOKUP('処理用（さわらないようにお願いします）'!$B60,基本データ入力!$A$3:$V$203,'処理用（さわらないようにお願いします）'!I$1,0))</f>
        <v/>
      </c>
      <c r="J60" s="7" t="str">
        <f>IF(基本データ入力!G61="","",TRIM(基本データ入力!$C$7))</f>
        <v/>
      </c>
      <c r="K60" s="7" t="str">
        <f>IF($B60="","",VLOOKUP('処理用（さわらないようにお願いします）'!$B60,基本データ入力!$A$4:$V$203,'処理用（さわらないようにお願いします）'!K$1,0))</f>
        <v/>
      </c>
      <c r="L60" s="9" t="str">
        <f>IF(一覧表!E80="","",一覧表!E80)</f>
        <v/>
      </c>
      <c r="M60" s="8" t="str">
        <f>IF(一覧表!F80="","",一覧表!F80)</f>
        <v/>
      </c>
      <c r="N60" s="8" t="str">
        <f>IF(一覧表!G80="","",一覧表!G80)</f>
        <v/>
      </c>
      <c r="O60" s="319" t="str">
        <f>IF(一覧表!H80="","",一覧表!H80)</f>
        <v/>
      </c>
      <c r="P60" s="320" t="str">
        <f>IF(一覧表!I80="","",一覧表!I80)</f>
        <v/>
      </c>
      <c r="Q60" s="10" t="str">
        <f>IF(一覧表!J80="","",一覧表!J80)</f>
        <v/>
      </c>
      <c r="R60" s="8" t="str">
        <f>IF(一覧表!K80="","",一覧表!K80)</f>
        <v/>
      </c>
      <c r="S60" s="8" t="str">
        <f>IF(一覧表!L80="","",一覧表!L80)</f>
        <v/>
      </c>
      <c r="T60" s="8" t="str">
        <f>IF(一覧表!M80="","",一覧表!M80)</f>
        <v/>
      </c>
      <c r="U60" s="321" t="str">
        <f>IF(一覧表!N80="","",一覧表!N80)</f>
        <v/>
      </c>
      <c r="V60" s="7" t="str">
        <f>IF($B60="","",VLOOKUP('処理用（さわらないようにお願いします）'!$B60,基本データ入力!$A$3:$V$203,'処理用（さわらないようにお願いします）'!V$1,0))</f>
        <v/>
      </c>
      <c r="W60" s="7" t="str">
        <f>IF($B60="","",VLOOKUP('処理用（さわらないようにお願いします）'!$B60,基本データ入力!$A$3:$V$203,'処理用（さわらないようにお願いします）'!W$1,0))</f>
        <v/>
      </c>
      <c r="AB60" t="str">
        <f t="shared" si="4"/>
        <v/>
      </c>
    </row>
    <row r="61" spans="1:28" ht="14.25" x14ac:dyDescent="0.15">
      <c r="A61">
        <v>59</v>
      </c>
      <c r="B61" t="str">
        <f t="shared" si="2"/>
        <v/>
      </c>
      <c r="C61">
        <f>COUNTIF($F$3:F61,"1")</f>
        <v>0</v>
      </c>
      <c r="D61">
        <f>COUNTIF($F$3:F61,"2")</f>
        <v>0</v>
      </c>
      <c r="E61" t="str">
        <f t="shared" si="3"/>
        <v/>
      </c>
      <c r="F61" s="7" t="str">
        <f>IF($B61="","",VLOOKUP('処理用（さわらないようにお願いします）'!$B61,基本データ入力!$A$4:$V$203,$F$1,0))</f>
        <v/>
      </c>
      <c r="G61" s="7" t="str">
        <f>IF($B61="","",VLOOKUP('処理用（さわらないようにお願いします）'!$B61,基本データ入力!$A$3:$V$203,'処理用（さわらないようにお願いします）'!G$1,0))</f>
        <v/>
      </c>
      <c r="H61" s="7" t="str">
        <f>IF(基本データ入力!G62="","",基本データ入力!$C$4)</f>
        <v/>
      </c>
      <c r="I61" s="7" t="str">
        <f>IF($B61="","",VLOOKUP('処理用（さわらないようにお願いします）'!$B61,基本データ入力!$A$3:$V$203,'処理用（さわらないようにお願いします）'!I$1,0))</f>
        <v/>
      </c>
      <c r="J61" s="7" t="str">
        <f>IF(基本データ入力!G62="","",TRIM(基本データ入力!$C$7))</f>
        <v/>
      </c>
      <c r="K61" s="7" t="str">
        <f>IF($B61="","",VLOOKUP('処理用（さわらないようにお願いします）'!$B61,基本データ入力!$A$4:$V$203,'処理用（さわらないようにお願いします）'!K$1,0))</f>
        <v/>
      </c>
      <c r="L61" s="9" t="str">
        <f>IF(一覧表!E81="","",一覧表!E81)</f>
        <v/>
      </c>
      <c r="M61" s="8" t="str">
        <f>IF(一覧表!F81="","",一覧表!F81)</f>
        <v/>
      </c>
      <c r="N61" s="8" t="str">
        <f>IF(一覧表!G81="","",一覧表!G81)</f>
        <v/>
      </c>
      <c r="O61" s="319" t="str">
        <f>IF(一覧表!H81="","",一覧表!H81)</f>
        <v/>
      </c>
      <c r="P61" s="320" t="str">
        <f>IF(一覧表!I81="","",一覧表!I81)</f>
        <v/>
      </c>
      <c r="Q61" s="10" t="str">
        <f>IF(一覧表!J81="","",一覧表!J81)</f>
        <v/>
      </c>
      <c r="R61" s="8" t="str">
        <f>IF(一覧表!K81="","",一覧表!K81)</f>
        <v/>
      </c>
      <c r="S61" s="8" t="str">
        <f>IF(一覧表!L81="","",一覧表!L81)</f>
        <v/>
      </c>
      <c r="T61" s="8" t="str">
        <f>IF(一覧表!M81="","",一覧表!M81)</f>
        <v/>
      </c>
      <c r="U61" s="321" t="str">
        <f>IF(一覧表!N81="","",一覧表!N81)</f>
        <v/>
      </c>
      <c r="V61" s="7" t="str">
        <f>IF($B61="","",VLOOKUP('処理用（さわらないようにお願いします）'!$B61,基本データ入力!$A$3:$V$203,'処理用（さわらないようにお願いします）'!V$1,0))</f>
        <v/>
      </c>
      <c r="W61" s="7" t="str">
        <f>IF($B61="","",VLOOKUP('処理用（さわらないようにお願いします）'!$B61,基本データ入力!$A$3:$V$203,'処理用（さわらないようにお願いします）'!W$1,0))</f>
        <v/>
      </c>
      <c r="AB61" t="str">
        <f t="shared" si="4"/>
        <v/>
      </c>
    </row>
    <row r="62" spans="1:28" ht="14.25" x14ac:dyDescent="0.15">
      <c r="A62">
        <v>60</v>
      </c>
      <c r="B62" t="str">
        <f t="shared" si="2"/>
        <v/>
      </c>
      <c r="C62">
        <f>COUNTIF($F$3:F62,"1")</f>
        <v>0</v>
      </c>
      <c r="D62">
        <f>COUNTIF($F$3:F62,"2")</f>
        <v>0</v>
      </c>
      <c r="E62" t="str">
        <f t="shared" si="3"/>
        <v/>
      </c>
      <c r="F62" s="7" t="str">
        <f>IF($B62="","",VLOOKUP('処理用（さわらないようにお願いします）'!$B62,基本データ入力!$A$4:$V$203,$F$1,0))</f>
        <v/>
      </c>
      <c r="G62" s="7" t="str">
        <f>IF($B62="","",VLOOKUP('処理用（さわらないようにお願いします）'!$B62,基本データ入力!$A$3:$V$203,'処理用（さわらないようにお願いします）'!G$1,0))</f>
        <v/>
      </c>
      <c r="H62" s="7" t="str">
        <f>IF(基本データ入力!G63="","",基本データ入力!$C$4)</f>
        <v/>
      </c>
      <c r="I62" s="7" t="str">
        <f>IF($B62="","",VLOOKUP('処理用（さわらないようにお願いします）'!$B62,基本データ入力!$A$3:$V$203,'処理用（さわらないようにお願いします）'!I$1,0))</f>
        <v/>
      </c>
      <c r="J62" s="7" t="str">
        <f>IF(基本データ入力!G63="","",TRIM(基本データ入力!$C$7))</f>
        <v/>
      </c>
      <c r="K62" s="7" t="str">
        <f>IF($B62="","",VLOOKUP('処理用（さわらないようにお願いします）'!$B62,基本データ入力!$A$4:$V$203,'処理用（さわらないようにお願いします）'!K$1,0))</f>
        <v/>
      </c>
      <c r="L62" s="9" t="str">
        <f>IF(一覧表!E82="","",一覧表!E82)</f>
        <v/>
      </c>
      <c r="M62" s="8" t="str">
        <f>IF(一覧表!F82="","",一覧表!F82)</f>
        <v/>
      </c>
      <c r="N62" s="8" t="str">
        <f>IF(一覧表!G82="","",一覧表!G82)</f>
        <v/>
      </c>
      <c r="O62" s="319" t="str">
        <f>IF(一覧表!H82="","",一覧表!H82)</f>
        <v/>
      </c>
      <c r="P62" s="320" t="str">
        <f>IF(一覧表!I82="","",一覧表!I82)</f>
        <v/>
      </c>
      <c r="Q62" s="10" t="str">
        <f>IF(一覧表!J82="","",一覧表!J82)</f>
        <v/>
      </c>
      <c r="R62" s="8" t="str">
        <f>IF(一覧表!K82="","",一覧表!K82)</f>
        <v/>
      </c>
      <c r="S62" s="8" t="str">
        <f>IF(一覧表!L82="","",一覧表!L82)</f>
        <v/>
      </c>
      <c r="T62" s="8" t="str">
        <f>IF(一覧表!M82="","",一覧表!M82)</f>
        <v/>
      </c>
      <c r="U62" s="321" t="str">
        <f>IF(一覧表!N82="","",一覧表!N82)</f>
        <v/>
      </c>
      <c r="V62" s="7" t="str">
        <f>IF($B62="","",VLOOKUP('処理用（さわらないようにお願いします）'!$B62,基本データ入力!$A$3:$V$203,'処理用（さわらないようにお願いします）'!V$1,0))</f>
        <v/>
      </c>
      <c r="W62" s="7" t="str">
        <f>IF($B62="","",VLOOKUP('処理用（さわらないようにお願いします）'!$B62,基本データ入力!$A$3:$V$203,'処理用（さわらないようにお願いします）'!W$1,0))</f>
        <v/>
      </c>
      <c r="AB62" t="str">
        <f t="shared" si="4"/>
        <v/>
      </c>
    </row>
    <row r="63" spans="1:28" ht="14.25" x14ac:dyDescent="0.15">
      <c r="A63">
        <v>61</v>
      </c>
      <c r="B63" t="str">
        <f t="shared" si="2"/>
        <v/>
      </c>
      <c r="C63">
        <f>COUNTIF($F$3:F63,"1")</f>
        <v>0</v>
      </c>
      <c r="D63">
        <f>COUNTIF($F$3:F63,"2")</f>
        <v>0</v>
      </c>
      <c r="E63" t="str">
        <f t="shared" si="3"/>
        <v/>
      </c>
      <c r="F63" s="7" t="str">
        <f>IF($B63="","",VLOOKUP('処理用（さわらないようにお願いします）'!$B63,基本データ入力!$A$4:$V$203,$F$1,0))</f>
        <v/>
      </c>
      <c r="G63" s="7" t="str">
        <f>IF($B63="","",VLOOKUP('処理用（さわらないようにお願いします）'!$B63,基本データ入力!$A$3:$V$203,'処理用（さわらないようにお願いします）'!G$1,0))</f>
        <v/>
      </c>
      <c r="H63" s="7" t="str">
        <f>IF(基本データ入力!G64="","",基本データ入力!$C$4)</f>
        <v/>
      </c>
      <c r="I63" s="7" t="str">
        <f>IF($B63="","",VLOOKUP('処理用（さわらないようにお願いします）'!$B63,基本データ入力!$A$3:$V$203,'処理用（さわらないようにお願いします）'!I$1,0))</f>
        <v/>
      </c>
      <c r="J63" s="7" t="str">
        <f>IF(基本データ入力!G64="","",TRIM(基本データ入力!$C$7))</f>
        <v/>
      </c>
      <c r="K63" s="7" t="str">
        <f>IF($B63="","",VLOOKUP('処理用（さわらないようにお願いします）'!$B63,基本データ入力!$A$4:$V$203,'処理用（さわらないようにお願いします）'!K$1,0))</f>
        <v/>
      </c>
      <c r="L63" s="9" t="str">
        <f>IF(一覧表!E83="","",一覧表!E83)</f>
        <v/>
      </c>
      <c r="M63" s="8" t="str">
        <f>IF(一覧表!F83="","",一覧表!F83)</f>
        <v/>
      </c>
      <c r="N63" s="8" t="str">
        <f>IF(一覧表!G83="","",一覧表!G83)</f>
        <v/>
      </c>
      <c r="O63" s="319" t="str">
        <f>IF(一覧表!H83="","",一覧表!H83)</f>
        <v/>
      </c>
      <c r="P63" s="320" t="str">
        <f>IF(一覧表!I83="","",一覧表!I83)</f>
        <v/>
      </c>
      <c r="Q63" s="10" t="str">
        <f>IF(一覧表!J83="","",一覧表!J83)</f>
        <v/>
      </c>
      <c r="R63" s="8" t="str">
        <f>IF(一覧表!K83="","",一覧表!K83)</f>
        <v/>
      </c>
      <c r="S63" s="8" t="str">
        <f>IF(一覧表!L83="","",一覧表!L83)</f>
        <v/>
      </c>
      <c r="T63" s="8" t="str">
        <f>IF(一覧表!M83="","",一覧表!M83)</f>
        <v/>
      </c>
      <c r="U63" s="321" t="str">
        <f>IF(一覧表!N83="","",一覧表!N83)</f>
        <v/>
      </c>
      <c r="V63" s="7" t="str">
        <f>IF($B63="","",VLOOKUP('処理用（さわらないようにお願いします）'!$B63,基本データ入力!$A$3:$V$203,'処理用（さわらないようにお願いします）'!V$1,0))</f>
        <v/>
      </c>
      <c r="W63" s="7" t="str">
        <f>IF($B63="","",VLOOKUP('処理用（さわらないようにお願いします）'!$B63,基本データ入力!$A$3:$V$203,'処理用（さわらないようにお願いします）'!W$1,0))</f>
        <v/>
      </c>
      <c r="AB63" t="str">
        <f t="shared" si="4"/>
        <v/>
      </c>
    </row>
    <row r="64" spans="1:28" ht="14.25" x14ac:dyDescent="0.15">
      <c r="A64">
        <v>62</v>
      </c>
      <c r="B64" t="str">
        <f t="shared" si="2"/>
        <v/>
      </c>
      <c r="C64">
        <f>COUNTIF($F$3:F64,"1")</f>
        <v>0</v>
      </c>
      <c r="D64">
        <f>COUNTIF($F$3:F64,"2")</f>
        <v>0</v>
      </c>
      <c r="E64" t="str">
        <f t="shared" si="3"/>
        <v/>
      </c>
      <c r="F64" s="7" t="str">
        <f>IF($B64="","",VLOOKUP('処理用（さわらないようにお願いします）'!$B64,基本データ入力!$A$4:$V$203,$F$1,0))</f>
        <v/>
      </c>
      <c r="G64" s="7" t="str">
        <f>IF($B64="","",VLOOKUP('処理用（さわらないようにお願いします）'!$B64,基本データ入力!$A$3:$V$203,'処理用（さわらないようにお願いします）'!G$1,0))</f>
        <v/>
      </c>
      <c r="H64" s="7" t="str">
        <f>IF(基本データ入力!G65="","",基本データ入力!$C$4)</f>
        <v/>
      </c>
      <c r="I64" s="7" t="str">
        <f>IF($B64="","",VLOOKUP('処理用（さわらないようにお願いします）'!$B64,基本データ入力!$A$3:$V$203,'処理用（さわらないようにお願いします）'!I$1,0))</f>
        <v/>
      </c>
      <c r="J64" s="7" t="str">
        <f>IF(基本データ入力!G65="","",TRIM(基本データ入力!$C$7))</f>
        <v/>
      </c>
      <c r="K64" s="7" t="str">
        <f>IF($B64="","",VLOOKUP('処理用（さわらないようにお願いします）'!$B64,基本データ入力!$A$4:$V$203,'処理用（さわらないようにお願いします）'!K$1,0))</f>
        <v/>
      </c>
      <c r="L64" s="9" t="str">
        <f>IF(一覧表!E84="","",一覧表!E84)</f>
        <v/>
      </c>
      <c r="M64" s="8" t="str">
        <f>IF(一覧表!F84="","",一覧表!F84)</f>
        <v/>
      </c>
      <c r="N64" s="8" t="str">
        <f>IF(一覧表!G84="","",一覧表!G84)</f>
        <v/>
      </c>
      <c r="O64" s="319" t="str">
        <f>IF(一覧表!H84="","",一覧表!H84)</f>
        <v/>
      </c>
      <c r="P64" s="320" t="str">
        <f>IF(一覧表!I84="","",一覧表!I84)</f>
        <v/>
      </c>
      <c r="Q64" s="10" t="str">
        <f>IF(一覧表!J84="","",一覧表!J84)</f>
        <v/>
      </c>
      <c r="R64" s="8" t="str">
        <f>IF(一覧表!K84="","",一覧表!K84)</f>
        <v/>
      </c>
      <c r="S64" s="8" t="str">
        <f>IF(一覧表!L84="","",一覧表!L84)</f>
        <v/>
      </c>
      <c r="T64" s="8" t="str">
        <f>IF(一覧表!M84="","",一覧表!M84)</f>
        <v/>
      </c>
      <c r="U64" s="321" t="str">
        <f>IF(一覧表!N84="","",一覧表!N84)</f>
        <v/>
      </c>
      <c r="V64" s="7" t="str">
        <f>IF($B64="","",VLOOKUP('処理用（さわらないようにお願いします）'!$B64,基本データ入力!$A$3:$V$203,'処理用（さわらないようにお願いします）'!V$1,0))</f>
        <v/>
      </c>
      <c r="W64" s="7" t="str">
        <f>IF($B64="","",VLOOKUP('処理用（さわらないようにお願いします）'!$B64,基本データ入力!$A$3:$V$203,'処理用（さわらないようにお願いします）'!W$1,0))</f>
        <v/>
      </c>
      <c r="AB64" t="str">
        <f t="shared" si="4"/>
        <v/>
      </c>
    </row>
    <row r="65" spans="1:28" ht="14.25" x14ac:dyDescent="0.15">
      <c r="A65">
        <v>63</v>
      </c>
      <c r="B65" t="str">
        <f t="shared" si="2"/>
        <v/>
      </c>
      <c r="C65">
        <f>COUNTIF($F$3:F65,"1")</f>
        <v>0</v>
      </c>
      <c r="D65">
        <f>COUNTIF($F$3:F65,"2")</f>
        <v>0</v>
      </c>
      <c r="E65" t="str">
        <f t="shared" si="3"/>
        <v/>
      </c>
      <c r="F65" s="7" t="str">
        <f>IF($B65="","",VLOOKUP('処理用（さわらないようにお願いします）'!$B65,基本データ入力!$A$4:$V$203,$F$1,0))</f>
        <v/>
      </c>
      <c r="G65" s="7" t="str">
        <f>IF($B65="","",VLOOKUP('処理用（さわらないようにお願いします）'!$B65,基本データ入力!$A$3:$V$203,'処理用（さわらないようにお願いします）'!G$1,0))</f>
        <v/>
      </c>
      <c r="H65" s="7" t="str">
        <f>IF(基本データ入力!G66="","",基本データ入力!$C$4)</f>
        <v/>
      </c>
      <c r="I65" s="7" t="str">
        <f>IF($B65="","",VLOOKUP('処理用（さわらないようにお願いします）'!$B65,基本データ入力!$A$3:$V$203,'処理用（さわらないようにお願いします）'!I$1,0))</f>
        <v/>
      </c>
      <c r="J65" s="7" t="str">
        <f>IF(基本データ入力!G66="","",TRIM(基本データ入力!$C$7))</f>
        <v/>
      </c>
      <c r="K65" s="7" t="str">
        <f>IF($B65="","",VLOOKUP('処理用（さわらないようにお願いします）'!$B65,基本データ入力!$A$4:$V$203,'処理用（さわらないようにお願いします）'!K$1,0))</f>
        <v/>
      </c>
      <c r="L65" s="9" t="str">
        <f>IF(一覧表!E85="","",一覧表!E85)</f>
        <v/>
      </c>
      <c r="M65" s="8" t="str">
        <f>IF(一覧表!F85="","",一覧表!F85)</f>
        <v/>
      </c>
      <c r="N65" s="8" t="str">
        <f>IF(一覧表!G85="","",一覧表!G85)</f>
        <v/>
      </c>
      <c r="O65" s="319" t="str">
        <f>IF(一覧表!H85="","",一覧表!H85)</f>
        <v/>
      </c>
      <c r="P65" s="320" t="str">
        <f>IF(一覧表!I85="","",一覧表!I85)</f>
        <v/>
      </c>
      <c r="Q65" s="10" t="str">
        <f>IF(一覧表!J85="","",一覧表!J85)</f>
        <v/>
      </c>
      <c r="R65" s="8" t="str">
        <f>IF(一覧表!K85="","",一覧表!K85)</f>
        <v/>
      </c>
      <c r="S65" s="8" t="str">
        <f>IF(一覧表!L85="","",一覧表!L85)</f>
        <v/>
      </c>
      <c r="T65" s="8" t="str">
        <f>IF(一覧表!M85="","",一覧表!M85)</f>
        <v/>
      </c>
      <c r="U65" s="321" t="str">
        <f>IF(一覧表!N85="","",一覧表!N85)</f>
        <v/>
      </c>
      <c r="V65" s="7" t="str">
        <f>IF($B65="","",VLOOKUP('処理用（さわらないようにお願いします）'!$B65,基本データ入力!$A$3:$V$203,'処理用（さわらないようにお願いします）'!V$1,0))</f>
        <v/>
      </c>
      <c r="W65" s="7" t="str">
        <f>IF($B65="","",VLOOKUP('処理用（さわらないようにお願いします）'!$B65,基本データ入力!$A$3:$V$203,'処理用（さわらないようにお願いします）'!W$1,0))</f>
        <v/>
      </c>
      <c r="AB65" t="str">
        <f t="shared" si="4"/>
        <v/>
      </c>
    </row>
    <row r="66" spans="1:28" ht="14.25" x14ac:dyDescent="0.15">
      <c r="A66">
        <v>64</v>
      </c>
      <c r="B66" t="str">
        <f t="shared" si="2"/>
        <v/>
      </c>
      <c r="C66">
        <f>COUNTIF($F$3:F66,"1")</f>
        <v>0</v>
      </c>
      <c r="D66">
        <f>COUNTIF($F$3:F66,"2")</f>
        <v>0</v>
      </c>
      <c r="E66" t="str">
        <f t="shared" si="3"/>
        <v/>
      </c>
      <c r="F66" s="7" t="str">
        <f>IF($B66="","",VLOOKUP('処理用（さわらないようにお願いします）'!$B66,基本データ入力!$A$4:$V$203,$F$1,0))</f>
        <v/>
      </c>
      <c r="G66" s="7" t="str">
        <f>IF($B66="","",VLOOKUP('処理用（さわらないようにお願いします）'!$B66,基本データ入力!$A$3:$V$203,'処理用（さわらないようにお願いします）'!G$1,0))</f>
        <v/>
      </c>
      <c r="H66" s="7" t="str">
        <f>IF(基本データ入力!G67="","",基本データ入力!$C$4)</f>
        <v/>
      </c>
      <c r="I66" s="7" t="str">
        <f>IF($B66="","",VLOOKUP('処理用（さわらないようにお願いします）'!$B66,基本データ入力!$A$3:$V$203,'処理用（さわらないようにお願いします）'!I$1,0))</f>
        <v/>
      </c>
      <c r="J66" s="7" t="str">
        <f>IF(基本データ入力!G67="","",TRIM(基本データ入力!$C$7))</f>
        <v/>
      </c>
      <c r="K66" s="7" t="str">
        <f>IF($B66="","",VLOOKUP('処理用（さわらないようにお願いします）'!$B66,基本データ入力!$A$4:$V$203,'処理用（さわらないようにお願いします）'!K$1,0))</f>
        <v/>
      </c>
      <c r="L66" s="9" t="str">
        <f>IF(一覧表!E86="","",一覧表!E86)</f>
        <v/>
      </c>
      <c r="M66" s="8" t="str">
        <f>IF(一覧表!F86="","",一覧表!F86)</f>
        <v/>
      </c>
      <c r="N66" s="8" t="str">
        <f>IF(一覧表!G86="","",一覧表!G86)</f>
        <v/>
      </c>
      <c r="O66" s="319" t="str">
        <f>IF(一覧表!H86="","",一覧表!H86)</f>
        <v/>
      </c>
      <c r="P66" s="320" t="str">
        <f>IF(一覧表!I86="","",一覧表!I86)</f>
        <v/>
      </c>
      <c r="Q66" s="10" t="str">
        <f>IF(一覧表!J86="","",一覧表!J86)</f>
        <v/>
      </c>
      <c r="R66" s="8" t="str">
        <f>IF(一覧表!K86="","",一覧表!K86)</f>
        <v/>
      </c>
      <c r="S66" s="8" t="str">
        <f>IF(一覧表!L86="","",一覧表!L86)</f>
        <v/>
      </c>
      <c r="T66" s="8" t="str">
        <f>IF(一覧表!M86="","",一覧表!M86)</f>
        <v/>
      </c>
      <c r="U66" s="321" t="str">
        <f>IF(一覧表!N86="","",一覧表!N86)</f>
        <v/>
      </c>
      <c r="V66" s="7" t="str">
        <f>IF($B66="","",VLOOKUP('処理用（さわらないようにお願いします）'!$B66,基本データ入力!$A$3:$V$203,'処理用（さわらないようにお願いします）'!V$1,0))</f>
        <v/>
      </c>
      <c r="W66" s="7" t="str">
        <f>IF($B66="","",VLOOKUP('処理用（さわらないようにお願いします）'!$B66,基本データ入力!$A$3:$V$203,'処理用（さわらないようにお願いします）'!W$1,0))</f>
        <v/>
      </c>
      <c r="AB66" t="str">
        <f t="shared" si="4"/>
        <v/>
      </c>
    </row>
    <row r="67" spans="1:28" ht="14.25" x14ac:dyDescent="0.15">
      <c r="A67">
        <v>65</v>
      </c>
      <c r="B67" t="str">
        <f t="shared" si="2"/>
        <v/>
      </c>
      <c r="C67">
        <f>COUNTIF($F$3:F67,"1")</f>
        <v>0</v>
      </c>
      <c r="D67">
        <f>COUNTIF($F$3:F67,"2")</f>
        <v>0</v>
      </c>
      <c r="E67" t="str">
        <f t="shared" si="3"/>
        <v/>
      </c>
      <c r="F67" s="7" t="str">
        <f>IF($B67="","",VLOOKUP('処理用（さわらないようにお願いします）'!$B67,基本データ入力!$A$4:$V$203,$F$1,0))</f>
        <v/>
      </c>
      <c r="G67" s="7" t="str">
        <f>IF($B67="","",VLOOKUP('処理用（さわらないようにお願いします）'!$B67,基本データ入力!$A$3:$V$203,'処理用（さわらないようにお願いします）'!G$1,0))</f>
        <v/>
      </c>
      <c r="H67" s="7" t="str">
        <f>IF(基本データ入力!G68="","",基本データ入力!$C$4)</f>
        <v/>
      </c>
      <c r="I67" s="7" t="str">
        <f>IF($B67="","",VLOOKUP('処理用（さわらないようにお願いします）'!$B67,基本データ入力!$A$3:$V$203,'処理用（さわらないようにお願いします）'!I$1,0))</f>
        <v/>
      </c>
      <c r="J67" s="7" t="str">
        <f>IF(基本データ入力!G68="","",TRIM(基本データ入力!$C$7))</f>
        <v/>
      </c>
      <c r="K67" s="7" t="str">
        <f>IF($B67="","",VLOOKUP('処理用（さわらないようにお願いします）'!$B67,基本データ入力!$A$4:$V$203,'処理用（さわらないようにお願いします）'!K$1,0))</f>
        <v/>
      </c>
      <c r="L67" s="9" t="str">
        <f>IF(一覧表!E87="","",一覧表!E87)</f>
        <v/>
      </c>
      <c r="M67" s="8" t="str">
        <f>IF(一覧表!F87="","",一覧表!F87)</f>
        <v/>
      </c>
      <c r="N67" s="8" t="str">
        <f>IF(一覧表!G87="","",一覧表!G87)</f>
        <v/>
      </c>
      <c r="O67" s="319" t="str">
        <f>IF(一覧表!H87="","",一覧表!H87)</f>
        <v/>
      </c>
      <c r="P67" s="320" t="str">
        <f>IF(一覧表!I87="","",一覧表!I87)</f>
        <v/>
      </c>
      <c r="Q67" s="10" t="str">
        <f>IF(一覧表!J87="","",一覧表!J87)</f>
        <v/>
      </c>
      <c r="R67" s="8" t="str">
        <f>IF(一覧表!K87="","",一覧表!K87)</f>
        <v/>
      </c>
      <c r="S67" s="8" t="str">
        <f>IF(一覧表!L87="","",一覧表!L87)</f>
        <v/>
      </c>
      <c r="T67" s="8" t="str">
        <f>IF(一覧表!M87="","",一覧表!M87)</f>
        <v/>
      </c>
      <c r="U67" s="321" t="str">
        <f>IF(一覧表!N87="","",一覧表!N87)</f>
        <v/>
      </c>
      <c r="V67" s="7" t="str">
        <f>IF($B67="","",VLOOKUP('処理用（さわらないようにお願いします）'!$B67,基本データ入力!$A$3:$V$203,'処理用（さわらないようにお願いします）'!V$1,0))</f>
        <v/>
      </c>
      <c r="W67" s="7" t="str">
        <f>IF($B67="","",VLOOKUP('処理用（さわらないようにお願いします）'!$B67,基本データ入力!$A$3:$V$203,'処理用（さわらないようにお願いします）'!W$1,0))</f>
        <v/>
      </c>
      <c r="AB67" t="str">
        <f t="shared" si="4"/>
        <v/>
      </c>
    </row>
    <row r="68" spans="1:28" ht="14.25" x14ac:dyDescent="0.15">
      <c r="A68">
        <v>66</v>
      </c>
      <c r="B68" t="str">
        <f t="shared" ref="B68:B131" si="6">IF(A68&gt;$B$1,"",VALUE(A68))</f>
        <v/>
      </c>
      <c r="C68">
        <f>COUNTIF($F$3:F68,"1")</f>
        <v>0</v>
      </c>
      <c r="D68">
        <f>COUNTIF($F$3:F68,"2")</f>
        <v>0</v>
      </c>
      <c r="E68" t="str">
        <f t="shared" ref="E68:E131" si="7">IF(F68="","",IF(F68=1,C68,D68))</f>
        <v/>
      </c>
      <c r="F68" s="7" t="str">
        <f>IF($B68="","",VLOOKUP('処理用（さわらないようにお願いします）'!$B68,基本データ入力!$A$4:$V$203,$F$1,0))</f>
        <v/>
      </c>
      <c r="G68" s="7" t="str">
        <f>IF($B68="","",VLOOKUP('処理用（さわらないようにお願いします）'!$B68,基本データ入力!$A$3:$V$203,'処理用（さわらないようにお願いします）'!G$1,0))</f>
        <v/>
      </c>
      <c r="H68" s="7" t="str">
        <f>IF(基本データ入力!G69="","",基本データ入力!$C$4)</f>
        <v/>
      </c>
      <c r="I68" s="7" t="str">
        <f>IF($B68="","",VLOOKUP('処理用（さわらないようにお願いします）'!$B68,基本データ入力!$A$3:$V$203,'処理用（さわらないようにお願いします）'!I$1,0))</f>
        <v/>
      </c>
      <c r="J68" s="7" t="str">
        <f>IF(基本データ入力!G69="","",TRIM(基本データ入力!$C$7))</f>
        <v/>
      </c>
      <c r="K68" s="7" t="str">
        <f>IF($B68="","",VLOOKUP('処理用（さわらないようにお願いします）'!$B68,基本データ入力!$A$4:$V$203,'処理用（さわらないようにお願いします）'!K$1,0))</f>
        <v/>
      </c>
      <c r="L68" s="9" t="str">
        <f>IF(一覧表!E88="","",一覧表!E88)</f>
        <v/>
      </c>
      <c r="M68" s="8" t="str">
        <f>IF(一覧表!F88="","",一覧表!F88)</f>
        <v/>
      </c>
      <c r="N68" s="8" t="str">
        <f>IF(一覧表!G88="","",一覧表!G88)</f>
        <v/>
      </c>
      <c r="O68" s="319" t="str">
        <f>IF(一覧表!H88="","",一覧表!H88)</f>
        <v/>
      </c>
      <c r="P68" s="320" t="str">
        <f>IF(一覧表!I88="","",一覧表!I88)</f>
        <v/>
      </c>
      <c r="Q68" s="10" t="str">
        <f>IF(一覧表!J88="","",一覧表!J88)</f>
        <v/>
      </c>
      <c r="R68" s="8" t="str">
        <f>IF(一覧表!K88="","",一覧表!K88)</f>
        <v/>
      </c>
      <c r="S68" s="8" t="str">
        <f>IF(一覧表!L88="","",一覧表!L88)</f>
        <v/>
      </c>
      <c r="T68" s="8" t="str">
        <f>IF(一覧表!M88="","",一覧表!M88)</f>
        <v/>
      </c>
      <c r="U68" s="321" t="str">
        <f>IF(一覧表!N88="","",一覧表!N88)</f>
        <v/>
      </c>
      <c r="V68" s="7" t="str">
        <f>IF($B68="","",VLOOKUP('処理用（さわらないようにお願いします）'!$B68,基本データ入力!$A$3:$V$203,'処理用（さわらないようにお願いします）'!V$1,0))</f>
        <v/>
      </c>
      <c r="W68" s="7" t="str">
        <f>IF($B68="","",VLOOKUP('処理用（さわらないようにお願いします）'!$B68,基本データ入力!$A$3:$V$203,'処理用（さわらないようにお願いします）'!W$1,0))</f>
        <v/>
      </c>
      <c r="AB68" t="str">
        <f t="shared" ref="AB68:AB131" si="8">IF($P68="","",$P68+$F68*10000)</f>
        <v/>
      </c>
    </row>
    <row r="69" spans="1:28" ht="14.25" x14ac:dyDescent="0.15">
      <c r="A69">
        <v>67</v>
      </c>
      <c r="B69" t="str">
        <f t="shared" si="6"/>
        <v/>
      </c>
      <c r="C69">
        <f>COUNTIF($F$3:F69,"1")</f>
        <v>0</v>
      </c>
      <c r="D69">
        <f>COUNTIF($F$3:F69,"2")</f>
        <v>0</v>
      </c>
      <c r="E69" t="str">
        <f t="shared" si="7"/>
        <v/>
      </c>
      <c r="F69" s="7" t="str">
        <f>IF($B69="","",VLOOKUP('処理用（さわらないようにお願いします）'!$B69,基本データ入力!$A$4:$V$203,$F$1,0))</f>
        <v/>
      </c>
      <c r="G69" s="7" t="str">
        <f>IF($B69="","",VLOOKUP('処理用（さわらないようにお願いします）'!$B69,基本データ入力!$A$3:$V$203,'処理用（さわらないようにお願いします）'!G$1,0))</f>
        <v/>
      </c>
      <c r="H69" s="7" t="str">
        <f>IF(基本データ入力!G70="","",基本データ入力!$C$4)</f>
        <v/>
      </c>
      <c r="I69" s="7" t="str">
        <f>IF($B69="","",VLOOKUP('処理用（さわらないようにお願いします）'!$B69,基本データ入力!$A$3:$V$203,'処理用（さわらないようにお願いします）'!I$1,0))</f>
        <v/>
      </c>
      <c r="J69" s="7" t="str">
        <f>IF(基本データ入力!G70="","",TRIM(基本データ入力!$C$7))</f>
        <v/>
      </c>
      <c r="K69" s="7" t="str">
        <f>IF($B69="","",VLOOKUP('処理用（さわらないようにお願いします）'!$B69,基本データ入力!$A$4:$V$203,'処理用（さわらないようにお願いします）'!K$1,0))</f>
        <v/>
      </c>
      <c r="L69" s="9" t="str">
        <f>IF(一覧表!E89="","",一覧表!E89)</f>
        <v/>
      </c>
      <c r="M69" s="8" t="str">
        <f>IF(一覧表!F89="","",一覧表!F89)</f>
        <v/>
      </c>
      <c r="N69" s="8" t="str">
        <f>IF(一覧表!G89="","",一覧表!G89)</f>
        <v/>
      </c>
      <c r="O69" s="319" t="str">
        <f>IF(一覧表!H89="","",一覧表!H89)</f>
        <v/>
      </c>
      <c r="P69" s="320" t="str">
        <f>IF(一覧表!I89="","",一覧表!I89)</f>
        <v/>
      </c>
      <c r="Q69" s="10" t="str">
        <f>IF(一覧表!J89="","",一覧表!J89)</f>
        <v/>
      </c>
      <c r="R69" s="8" t="str">
        <f>IF(一覧表!K89="","",一覧表!K89)</f>
        <v/>
      </c>
      <c r="S69" s="8" t="str">
        <f>IF(一覧表!L89="","",一覧表!L89)</f>
        <v/>
      </c>
      <c r="T69" s="8" t="str">
        <f>IF(一覧表!M89="","",一覧表!M89)</f>
        <v/>
      </c>
      <c r="U69" s="321" t="str">
        <f>IF(一覧表!N89="","",一覧表!N89)</f>
        <v/>
      </c>
      <c r="V69" s="7" t="str">
        <f>IF($B69="","",VLOOKUP('処理用（さわらないようにお願いします）'!$B69,基本データ入力!$A$3:$V$203,'処理用（さわらないようにお願いします）'!V$1,0))</f>
        <v/>
      </c>
      <c r="W69" s="7" t="str">
        <f>IF($B69="","",VLOOKUP('処理用（さわらないようにお願いします）'!$B69,基本データ入力!$A$3:$V$203,'処理用（さわらないようにお願いします）'!W$1,0))</f>
        <v/>
      </c>
      <c r="AB69" t="str">
        <f t="shared" si="8"/>
        <v/>
      </c>
    </row>
    <row r="70" spans="1:28" ht="14.25" x14ac:dyDescent="0.15">
      <c r="A70">
        <v>68</v>
      </c>
      <c r="B70" t="str">
        <f t="shared" si="6"/>
        <v/>
      </c>
      <c r="C70">
        <f>COUNTIF($F$3:F70,"1")</f>
        <v>0</v>
      </c>
      <c r="D70">
        <f>COUNTIF($F$3:F70,"2")</f>
        <v>0</v>
      </c>
      <c r="E70" t="str">
        <f t="shared" si="7"/>
        <v/>
      </c>
      <c r="F70" s="7" t="str">
        <f>IF($B70="","",VLOOKUP('処理用（さわらないようにお願いします）'!$B70,基本データ入力!$A$4:$V$203,$F$1,0))</f>
        <v/>
      </c>
      <c r="G70" s="7" t="str">
        <f>IF($B70="","",VLOOKUP('処理用（さわらないようにお願いします）'!$B70,基本データ入力!$A$3:$V$203,'処理用（さわらないようにお願いします）'!G$1,0))</f>
        <v/>
      </c>
      <c r="H70" s="7" t="str">
        <f>IF(基本データ入力!G71="","",基本データ入力!$C$4)</f>
        <v/>
      </c>
      <c r="I70" s="7" t="str">
        <f>IF($B70="","",VLOOKUP('処理用（さわらないようにお願いします）'!$B70,基本データ入力!$A$3:$V$203,'処理用（さわらないようにお願いします）'!I$1,0))</f>
        <v/>
      </c>
      <c r="J70" s="7" t="str">
        <f>IF(基本データ入力!G71="","",TRIM(基本データ入力!$C$7))</f>
        <v/>
      </c>
      <c r="K70" s="7" t="str">
        <f>IF($B70="","",VLOOKUP('処理用（さわらないようにお願いします）'!$B70,基本データ入力!$A$4:$V$203,'処理用（さわらないようにお願いします）'!K$1,0))</f>
        <v/>
      </c>
      <c r="L70" s="9" t="str">
        <f>IF(一覧表!E90="","",一覧表!E90)</f>
        <v/>
      </c>
      <c r="M70" s="8" t="str">
        <f>IF(一覧表!F90="","",一覧表!F90)</f>
        <v/>
      </c>
      <c r="N70" s="8" t="str">
        <f>IF(一覧表!G90="","",一覧表!G90)</f>
        <v/>
      </c>
      <c r="O70" s="319" t="str">
        <f>IF(一覧表!H90="","",一覧表!H90)</f>
        <v/>
      </c>
      <c r="P70" s="320" t="str">
        <f>IF(一覧表!I90="","",一覧表!I90)</f>
        <v/>
      </c>
      <c r="Q70" s="10" t="str">
        <f>IF(一覧表!J90="","",一覧表!J90)</f>
        <v/>
      </c>
      <c r="R70" s="8" t="str">
        <f>IF(一覧表!K90="","",一覧表!K90)</f>
        <v/>
      </c>
      <c r="S70" s="8" t="str">
        <f>IF(一覧表!L90="","",一覧表!L90)</f>
        <v/>
      </c>
      <c r="T70" s="8" t="str">
        <f>IF(一覧表!M90="","",一覧表!M90)</f>
        <v/>
      </c>
      <c r="U70" s="321" t="str">
        <f>IF(一覧表!N90="","",一覧表!N90)</f>
        <v/>
      </c>
      <c r="V70" s="7" t="str">
        <f>IF($B70="","",VLOOKUP('処理用（さわらないようにお願いします）'!$B70,基本データ入力!$A$3:$V$203,'処理用（さわらないようにお願いします）'!V$1,0))</f>
        <v/>
      </c>
      <c r="W70" s="7" t="str">
        <f>IF($B70="","",VLOOKUP('処理用（さわらないようにお願いします）'!$B70,基本データ入力!$A$3:$V$203,'処理用（さわらないようにお願いします）'!W$1,0))</f>
        <v/>
      </c>
      <c r="AB70" t="str">
        <f t="shared" si="8"/>
        <v/>
      </c>
    </row>
    <row r="71" spans="1:28" ht="14.25" x14ac:dyDescent="0.15">
      <c r="A71">
        <v>69</v>
      </c>
      <c r="B71" t="str">
        <f t="shared" si="6"/>
        <v/>
      </c>
      <c r="C71">
        <f>COUNTIF($F$3:F71,"1")</f>
        <v>0</v>
      </c>
      <c r="D71">
        <f>COUNTIF($F$3:F71,"2")</f>
        <v>0</v>
      </c>
      <c r="E71" t="str">
        <f t="shared" si="7"/>
        <v/>
      </c>
      <c r="F71" s="7" t="str">
        <f>IF($B71="","",VLOOKUP('処理用（さわらないようにお願いします）'!$B71,基本データ入力!$A$4:$V$203,$F$1,0))</f>
        <v/>
      </c>
      <c r="G71" s="7" t="str">
        <f>IF($B71="","",VLOOKUP('処理用（さわらないようにお願いします）'!$B71,基本データ入力!$A$3:$V$203,'処理用（さわらないようにお願いします）'!G$1,0))</f>
        <v/>
      </c>
      <c r="H71" s="7" t="str">
        <f>IF(基本データ入力!G72="","",基本データ入力!$C$4)</f>
        <v/>
      </c>
      <c r="I71" s="7" t="str">
        <f>IF($B71="","",VLOOKUP('処理用（さわらないようにお願いします）'!$B71,基本データ入力!$A$3:$V$203,'処理用（さわらないようにお願いします）'!I$1,0))</f>
        <v/>
      </c>
      <c r="J71" s="7" t="str">
        <f>IF(基本データ入力!G72="","",TRIM(基本データ入力!$C$7))</f>
        <v/>
      </c>
      <c r="K71" s="7" t="str">
        <f>IF($B71="","",VLOOKUP('処理用（さわらないようにお願いします）'!$B71,基本データ入力!$A$4:$V$203,'処理用（さわらないようにお願いします）'!K$1,0))</f>
        <v/>
      </c>
      <c r="L71" s="9" t="str">
        <f>IF(一覧表!E91="","",一覧表!E91)</f>
        <v/>
      </c>
      <c r="M71" s="8" t="str">
        <f>IF(一覧表!F91="","",一覧表!F91)</f>
        <v/>
      </c>
      <c r="N71" s="8" t="str">
        <f>IF(一覧表!G91="","",一覧表!G91)</f>
        <v/>
      </c>
      <c r="O71" s="319" t="str">
        <f>IF(一覧表!H91="","",一覧表!H91)</f>
        <v/>
      </c>
      <c r="P71" s="320" t="str">
        <f>IF(一覧表!I91="","",一覧表!I91)</f>
        <v/>
      </c>
      <c r="Q71" s="10" t="str">
        <f>IF(一覧表!J91="","",一覧表!J91)</f>
        <v/>
      </c>
      <c r="R71" s="8" t="str">
        <f>IF(一覧表!K91="","",一覧表!K91)</f>
        <v/>
      </c>
      <c r="S71" s="8" t="str">
        <f>IF(一覧表!L91="","",一覧表!L91)</f>
        <v/>
      </c>
      <c r="T71" s="8" t="str">
        <f>IF(一覧表!M91="","",一覧表!M91)</f>
        <v/>
      </c>
      <c r="U71" s="321" t="str">
        <f>IF(一覧表!N91="","",一覧表!N91)</f>
        <v/>
      </c>
      <c r="V71" s="7" t="str">
        <f>IF($B71="","",VLOOKUP('処理用（さわらないようにお願いします）'!$B71,基本データ入力!$A$3:$V$203,'処理用（さわらないようにお願いします）'!V$1,0))</f>
        <v/>
      </c>
      <c r="W71" s="7" t="str">
        <f>IF($B71="","",VLOOKUP('処理用（さわらないようにお願いします）'!$B71,基本データ入力!$A$3:$V$203,'処理用（さわらないようにお願いします）'!W$1,0))</f>
        <v/>
      </c>
      <c r="AB71" t="str">
        <f t="shared" si="8"/>
        <v/>
      </c>
    </row>
    <row r="72" spans="1:28" ht="14.25" x14ac:dyDescent="0.15">
      <c r="A72">
        <v>70</v>
      </c>
      <c r="B72" t="str">
        <f t="shared" si="6"/>
        <v/>
      </c>
      <c r="C72">
        <f>COUNTIF($F$3:F72,"1")</f>
        <v>0</v>
      </c>
      <c r="D72">
        <f>COUNTIF($F$3:F72,"2")</f>
        <v>0</v>
      </c>
      <c r="E72" t="str">
        <f t="shared" si="7"/>
        <v/>
      </c>
      <c r="F72" s="7" t="str">
        <f>IF($B72="","",VLOOKUP('処理用（さわらないようにお願いします）'!$B72,基本データ入力!$A$4:$V$203,$F$1,0))</f>
        <v/>
      </c>
      <c r="G72" s="7" t="str">
        <f>IF($B72="","",VLOOKUP('処理用（さわらないようにお願いします）'!$B72,基本データ入力!$A$3:$V$203,'処理用（さわらないようにお願いします）'!G$1,0))</f>
        <v/>
      </c>
      <c r="H72" s="7" t="str">
        <f>IF(基本データ入力!G73="","",基本データ入力!$C$4)</f>
        <v/>
      </c>
      <c r="I72" s="7" t="str">
        <f>IF($B72="","",VLOOKUP('処理用（さわらないようにお願いします）'!$B72,基本データ入力!$A$3:$V$203,'処理用（さわらないようにお願いします）'!I$1,0))</f>
        <v/>
      </c>
      <c r="J72" s="7" t="str">
        <f>IF(基本データ入力!G73="","",TRIM(基本データ入力!$C$7))</f>
        <v/>
      </c>
      <c r="K72" s="7" t="str">
        <f>IF($B72="","",VLOOKUP('処理用（さわらないようにお願いします）'!$B72,基本データ入力!$A$4:$V$203,'処理用（さわらないようにお願いします）'!K$1,0))</f>
        <v/>
      </c>
      <c r="L72" s="9" t="str">
        <f>IF(一覧表!E92="","",一覧表!E92)</f>
        <v/>
      </c>
      <c r="M72" s="8" t="str">
        <f>IF(一覧表!F92="","",一覧表!F92)</f>
        <v/>
      </c>
      <c r="N72" s="8" t="str">
        <f>IF(一覧表!G92="","",一覧表!G92)</f>
        <v/>
      </c>
      <c r="O72" s="319" t="str">
        <f>IF(一覧表!H92="","",一覧表!H92)</f>
        <v/>
      </c>
      <c r="P72" s="320" t="str">
        <f>IF(一覧表!I92="","",一覧表!I92)</f>
        <v/>
      </c>
      <c r="Q72" s="10" t="str">
        <f>IF(一覧表!J92="","",一覧表!J92)</f>
        <v/>
      </c>
      <c r="R72" s="8" t="str">
        <f>IF(一覧表!K92="","",一覧表!K92)</f>
        <v/>
      </c>
      <c r="S72" s="8" t="str">
        <f>IF(一覧表!L92="","",一覧表!L92)</f>
        <v/>
      </c>
      <c r="T72" s="8" t="str">
        <f>IF(一覧表!M92="","",一覧表!M92)</f>
        <v/>
      </c>
      <c r="U72" s="321" t="str">
        <f>IF(一覧表!N92="","",一覧表!N92)</f>
        <v/>
      </c>
      <c r="V72" s="7" t="str">
        <f>IF($B72="","",VLOOKUP('処理用（さわらないようにお願いします）'!$B72,基本データ入力!$A$3:$V$203,'処理用（さわらないようにお願いします）'!V$1,0))</f>
        <v/>
      </c>
      <c r="W72" s="7" t="str">
        <f>IF($B72="","",VLOOKUP('処理用（さわらないようにお願いします）'!$B72,基本データ入力!$A$3:$V$203,'処理用（さわらないようにお願いします）'!W$1,0))</f>
        <v/>
      </c>
      <c r="AB72" t="str">
        <f t="shared" si="8"/>
        <v/>
      </c>
    </row>
    <row r="73" spans="1:28" ht="14.25" x14ac:dyDescent="0.15">
      <c r="A73">
        <v>71</v>
      </c>
      <c r="B73" t="str">
        <f t="shared" si="6"/>
        <v/>
      </c>
      <c r="C73">
        <f>COUNTIF($F$3:F73,"1")</f>
        <v>0</v>
      </c>
      <c r="D73">
        <f>COUNTIF($F$3:F73,"2")</f>
        <v>0</v>
      </c>
      <c r="E73" t="str">
        <f t="shared" si="7"/>
        <v/>
      </c>
      <c r="F73" s="7" t="str">
        <f>IF($B73="","",VLOOKUP('処理用（さわらないようにお願いします）'!$B73,基本データ入力!$A$4:$V$203,$F$1,0))</f>
        <v/>
      </c>
      <c r="G73" s="7" t="str">
        <f>IF($B73="","",VLOOKUP('処理用（さわらないようにお願いします）'!$B73,基本データ入力!$A$3:$V$203,'処理用（さわらないようにお願いします）'!G$1,0))</f>
        <v/>
      </c>
      <c r="H73" s="7" t="str">
        <f>IF(基本データ入力!G74="","",基本データ入力!$C$4)</f>
        <v/>
      </c>
      <c r="I73" s="7" t="str">
        <f>IF($B73="","",VLOOKUP('処理用（さわらないようにお願いします）'!$B73,基本データ入力!$A$3:$V$203,'処理用（さわらないようにお願いします）'!I$1,0))</f>
        <v/>
      </c>
      <c r="J73" s="7" t="str">
        <f>IF(基本データ入力!G74="","",TRIM(基本データ入力!$C$7))</f>
        <v/>
      </c>
      <c r="K73" s="7" t="str">
        <f>IF($B73="","",VLOOKUP('処理用（さわらないようにお願いします）'!$B73,基本データ入力!$A$4:$V$203,'処理用（さわらないようにお願いします）'!K$1,0))</f>
        <v/>
      </c>
      <c r="L73" s="9" t="str">
        <f>IF(一覧表!E93="","",一覧表!E93)</f>
        <v/>
      </c>
      <c r="M73" s="8" t="str">
        <f>IF(一覧表!F93="","",一覧表!F93)</f>
        <v/>
      </c>
      <c r="N73" s="8" t="str">
        <f>IF(一覧表!G93="","",一覧表!G93)</f>
        <v/>
      </c>
      <c r="O73" s="319" t="str">
        <f>IF(一覧表!H93="","",一覧表!H93)</f>
        <v/>
      </c>
      <c r="P73" s="320" t="str">
        <f>IF(一覧表!I93="","",一覧表!I93)</f>
        <v/>
      </c>
      <c r="Q73" s="10" t="str">
        <f>IF(一覧表!J93="","",一覧表!J93)</f>
        <v/>
      </c>
      <c r="R73" s="8" t="str">
        <f>IF(一覧表!K93="","",一覧表!K93)</f>
        <v/>
      </c>
      <c r="S73" s="8" t="str">
        <f>IF(一覧表!L93="","",一覧表!L93)</f>
        <v/>
      </c>
      <c r="T73" s="8" t="str">
        <f>IF(一覧表!M93="","",一覧表!M93)</f>
        <v/>
      </c>
      <c r="U73" s="321" t="str">
        <f>IF(一覧表!N93="","",一覧表!N93)</f>
        <v/>
      </c>
      <c r="V73" s="7" t="str">
        <f>IF($B73="","",VLOOKUP('処理用（さわらないようにお願いします）'!$B73,基本データ入力!$A$3:$V$203,'処理用（さわらないようにお願いします）'!V$1,0))</f>
        <v/>
      </c>
      <c r="W73" s="7" t="str">
        <f>IF($B73="","",VLOOKUP('処理用（さわらないようにお願いします）'!$B73,基本データ入力!$A$3:$V$203,'処理用（さわらないようにお願いします）'!W$1,0))</f>
        <v/>
      </c>
      <c r="AB73" t="str">
        <f t="shared" si="8"/>
        <v/>
      </c>
    </row>
    <row r="74" spans="1:28" ht="14.25" x14ac:dyDescent="0.15">
      <c r="A74">
        <v>72</v>
      </c>
      <c r="B74" t="str">
        <f t="shared" si="6"/>
        <v/>
      </c>
      <c r="C74">
        <f>COUNTIF($F$3:F74,"1")</f>
        <v>0</v>
      </c>
      <c r="D74">
        <f>COUNTIF($F$3:F74,"2")</f>
        <v>0</v>
      </c>
      <c r="E74" t="str">
        <f t="shared" si="7"/>
        <v/>
      </c>
      <c r="F74" s="7" t="str">
        <f>IF($B74="","",VLOOKUP('処理用（さわらないようにお願いします）'!$B74,基本データ入力!$A$4:$V$203,$F$1,0))</f>
        <v/>
      </c>
      <c r="G74" s="7" t="str">
        <f>IF($B74="","",VLOOKUP('処理用（さわらないようにお願いします）'!$B74,基本データ入力!$A$3:$V$203,'処理用（さわらないようにお願いします）'!G$1,0))</f>
        <v/>
      </c>
      <c r="H74" s="7" t="str">
        <f>IF(基本データ入力!G75="","",基本データ入力!$C$4)</f>
        <v/>
      </c>
      <c r="I74" s="7" t="str">
        <f>IF($B74="","",VLOOKUP('処理用（さわらないようにお願いします）'!$B74,基本データ入力!$A$3:$V$203,'処理用（さわらないようにお願いします）'!I$1,0))</f>
        <v/>
      </c>
      <c r="J74" s="7" t="str">
        <f>IF(基本データ入力!G75="","",TRIM(基本データ入力!$C$7))</f>
        <v/>
      </c>
      <c r="K74" s="7" t="str">
        <f>IF($B74="","",VLOOKUP('処理用（さわらないようにお願いします）'!$B74,基本データ入力!$A$4:$V$203,'処理用（さわらないようにお願いします）'!K$1,0))</f>
        <v/>
      </c>
      <c r="L74" s="9" t="str">
        <f>IF(一覧表!E94="","",一覧表!E94)</f>
        <v/>
      </c>
      <c r="M74" s="8" t="str">
        <f>IF(一覧表!F94="","",一覧表!F94)</f>
        <v/>
      </c>
      <c r="N74" s="8" t="str">
        <f>IF(一覧表!G94="","",一覧表!G94)</f>
        <v/>
      </c>
      <c r="O74" s="319" t="str">
        <f>IF(一覧表!H94="","",一覧表!H94)</f>
        <v/>
      </c>
      <c r="P74" s="320" t="str">
        <f>IF(一覧表!I94="","",一覧表!I94)</f>
        <v/>
      </c>
      <c r="Q74" s="10" t="str">
        <f>IF(一覧表!J94="","",一覧表!J94)</f>
        <v/>
      </c>
      <c r="R74" s="8" t="str">
        <f>IF(一覧表!K94="","",一覧表!K94)</f>
        <v/>
      </c>
      <c r="S74" s="8" t="str">
        <f>IF(一覧表!L94="","",一覧表!L94)</f>
        <v/>
      </c>
      <c r="T74" s="8" t="str">
        <f>IF(一覧表!M94="","",一覧表!M94)</f>
        <v/>
      </c>
      <c r="U74" s="321" t="str">
        <f>IF(一覧表!N94="","",一覧表!N94)</f>
        <v/>
      </c>
      <c r="V74" s="7" t="str">
        <f>IF($B74="","",VLOOKUP('処理用（さわらないようにお願いします）'!$B74,基本データ入力!$A$3:$V$203,'処理用（さわらないようにお願いします）'!V$1,0))</f>
        <v/>
      </c>
      <c r="W74" s="7" t="str">
        <f>IF($B74="","",VLOOKUP('処理用（さわらないようにお願いします）'!$B74,基本データ入力!$A$3:$V$203,'処理用（さわらないようにお願いします）'!W$1,0))</f>
        <v/>
      </c>
      <c r="AB74" t="str">
        <f t="shared" si="8"/>
        <v/>
      </c>
    </row>
    <row r="75" spans="1:28" ht="14.25" x14ac:dyDescent="0.15">
      <c r="A75">
        <v>73</v>
      </c>
      <c r="B75" t="str">
        <f t="shared" si="6"/>
        <v/>
      </c>
      <c r="C75">
        <f>COUNTIF($F$3:F75,"1")</f>
        <v>0</v>
      </c>
      <c r="D75">
        <f>COUNTIF($F$3:F75,"2")</f>
        <v>0</v>
      </c>
      <c r="E75" t="str">
        <f t="shared" si="7"/>
        <v/>
      </c>
      <c r="F75" s="7" t="str">
        <f>IF($B75="","",VLOOKUP('処理用（さわらないようにお願いします）'!$B75,基本データ入力!$A$4:$V$203,$F$1,0))</f>
        <v/>
      </c>
      <c r="G75" s="7" t="str">
        <f>IF($B75="","",VLOOKUP('処理用（さわらないようにお願いします）'!$B75,基本データ入力!$A$3:$V$203,'処理用（さわらないようにお願いします）'!G$1,0))</f>
        <v/>
      </c>
      <c r="H75" s="7" t="str">
        <f>IF(基本データ入力!G76="","",基本データ入力!$C$4)</f>
        <v/>
      </c>
      <c r="I75" s="7" t="str">
        <f>IF($B75="","",VLOOKUP('処理用（さわらないようにお願いします）'!$B75,基本データ入力!$A$3:$V$203,'処理用（さわらないようにお願いします）'!I$1,0))</f>
        <v/>
      </c>
      <c r="J75" s="7" t="str">
        <f>IF(基本データ入力!G76="","",TRIM(基本データ入力!$C$7))</f>
        <v/>
      </c>
      <c r="K75" s="7" t="str">
        <f>IF($B75="","",VLOOKUP('処理用（さわらないようにお願いします）'!$B75,基本データ入力!$A$4:$V$203,'処理用（さわらないようにお願いします）'!K$1,0))</f>
        <v/>
      </c>
      <c r="L75" s="9" t="str">
        <f>IF(一覧表!E95="","",一覧表!E95)</f>
        <v/>
      </c>
      <c r="M75" s="8" t="str">
        <f>IF(一覧表!F95="","",一覧表!F95)</f>
        <v/>
      </c>
      <c r="N75" s="8" t="str">
        <f>IF(一覧表!G95="","",一覧表!G95)</f>
        <v/>
      </c>
      <c r="O75" s="319" t="str">
        <f>IF(一覧表!H95="","",一覧表!H95)</f>
        <v/>
      </c>
      <c r="P75" s="320" t="str">
        <f>IF(一覧表!I95="","",一覧表!I95)</f>
        <v/>
      </c>
      <c r="Q75" s="10" t="str">
        <f>IF(一覧表!J95="","",一覧表!J95)</f>
        <v/>
      </c>
      <c r="R75" s="8" t="str">
        <f>IF(一覧表!K95="","",一覧表!K95)</f>
        <v/>
      </c>
      <c r="S75" s="8" t="str">
        <f>IF(一覧表!L95="","",一覧表!L95)</f>
        <v/>
      </c>
      <c r="T75" s="8" t="str">
        <f>IF(一覧表!M95="","",一覧表!M95)</f>
        <v/>
      </c>
      <c r="U75" s="321" t="str">
        <f>IF(一覧表!N95="","",一覧表!N95)</f>
        <v/>
      </c>
      <c r="V75" s="7" t="str">
        <f>IF($B75="","",VLOOKUP('処理用（さわらないようにお願いします）'!$B75,基本データ入力!$A$3:$V$203,'処理用（さわらないようにお願いします）'!V$1,0))</f>
        <v/>
      </c>
      <c r="W75" s="7" t="str">
        <f>IF($B75="","",VLOOKUP('処理用（さわらないようにお願いします）'!$B75,基本データ入力!$A$3:$V$203,'処理用（さわらないようにお願いします）'!W$1,0))</f>
        <v/>
      </c>
      <c r="AB75" t="str">
        <f t="shared" si="8"/>
        <v/>
      </c>
    </row>
    <row r="76" spans="1:28" ht="14.25" x14ac:dyDescent="0.15">
      <c r="A76">
        <v>74</v>
      </c>
      <c r="B76" t="str">
        <f t="shared" si="6"/>
        <v/>
      </c>
      <c r="C76">
        <f>COUNTIF($F$3:F76,"1")</f>
        <v>0</v>
      </c>
      <c r="D76">
        <f>COUNTIF($F$3:F76,"2")</f>
        <v>0</v>
      </c>
      <c r="E76" t="str">
        <f t="shared" si="7"/>
        <v/>
      </c>
      <c r="F76" s="7" t="str">
        <f>IF($B76="","",VLOOKUP('処理用（さわらないようにお願いします）'!$B76,基本データ入力!$A$4:$V$203,$F$1,0))</f>
        <v/>
      </c>
      <c r="G76" s="7" t="str">
        <f>IF($B76="","",VLOOKUP('処理用（さわらないようにお願いします）'!$B76,基本データ入力!$A$3:$V$203,'処理用（さわらないようにお願いします）'!G$1,0))</f>
        <v/>
      </c>
      <c r="H76" s="7" t="str">
        <f>IF(基本データ入力!G77="","",基本データ入力!$C$4)</f>
        <v/>
      </c>
      <c r="I76" s="7" t="str">
        <f>IF($B76="","",VLOOKUP('処理用（さわらないようにお願いします）'!$B76,基本データ入力!$A$3:$V$203,'処理用（さわらないようにお願いします）'!I$1,0))</f>
        <v/>
      </c>
      <c r="J76" s="7" t="str">
        <f>IF(基本データ入力!G77="","",TRIM(基本データ入力!$C$7))</f>
        <v/>
      </c>
      <c r="K76" s="7" t="str">
        <f>IF($B76="","",VLOOKUP('処理用（さわらないようにお願いします）'!$B76,基本データ入力!$A$4:$V$203,'処理用（さわらないようにお願いします）'!K$1,0))</f>
        <v/>
      </c>
      <c r="L76" s="9" t="str">
        <f>IF(一覧表!E96="","",一覧表!E96)</f>
        <v/>
      </c>
      <c r="M76" s="8" t="str">
        <f>IF(一覧表!F96="","",一覧表!F96)</f>
        <v/>
      </c>
      <c r="N76" s="8" t="str">
        <f>IF(一覧表!G96="","",一覧表!G96)</f>
        <v/>
      </c>
      <c r="O76" s="319" t="str">
        <f>IF(一覧表!H96="","",一覧表!H96)</f>
        <v/>
      </c>
      <c r="P76" s="320" t="str">
        <f>IF(一覧表!I96="","",一覧表!I96)</f>
        <v/>
      </c>
      <c r="Q76" s="10" t="str">
        <f>IF(一覧表!J96="","",一覧表!J96)</f>
        <v/>
      </c>
      <c r="R76" s="8" t="str">
        <f>IF(一覧表!K96="","",一覧表!K96)</f>
        <v/>
      </c>
      <c r="S76" s="8" t="str">
        <f>IF(一覧表!L96="","",一覧表!L96)</f>
        <v/>
      </c>
      <c r="T76" s="8" t="str">
        <f>IF(一覧表!M96="","",一覧表!M96)</f>
        <v/>
      </c>
      <c r="U76" s="321" t="str">
        <f>IF(一覧表!N96="","",一覧表!N96)</f>
        <v/>
      </c>
      <c r="V76" s="7" t="str">
        <f>IF($B76="","",VLOOKUP('処理用（さわらないようにお願いします）'!$B76,基本データ入力!$A$3:$V$203,'処理用（さわらないようにお願いします）'!V$1,0))</f>
        <v/>
      </c>
      <c r="W76" s="7" t="str">
        <f>IF($B76="","",VLOOKUP('処理用（さわらないようにお願いします）'!$B76,基本データ入力!$A$3:$V$203,'処理用（さわらないようにお願いします）'!W$1,0))</f>
        <v/>
      </c>
      <c r="AB76" t="str">
        <f t="shared" si="8"/>
        <v/>
      </c>
    </row>
    <row r="77" spans="1:28" ht="14.25" x14ac:dyDescent="0.15">
      <c r="A77">
        <v>75</v>
      </c>
      <c r="B77" t="str">
        <f t="shared" si="6"/>
        <v/>
      </c>
      <c r="C77">
        <f>COUNTIF($F$3:F77,"1")</f>
        <v>0</v>
      </c>
      <c r="D77">
        <f>COUNTIF($F$3:F77,"2")</f>
        <v>0</v>
      </c>
      <c r="E77" t="str">
        <f t="shared" si="7"/>
        <v/>
      </c>
      <c r="F77" s="7" t="str">
        <f>IF($B77="","",VLOOKUP('処理用（さわらないようにお願いします）'!$B77,基本データ入力!$A$4:$V$203,$F$1,0))</f>
        <v/>
      </c>
      <c r="G77" s="7" t="str">
        <f>IF($B77="","",VLOOKUP('処理用（さわらないようにお願いします）'!$B77,基本データ入力!$A$3:$V$203,'処理用（さわらないようにお願いします）'!G$1,0))</f>
        <v/>
      </c>
      <c r="H77" s="7" t="str">
        <f>IF(基本データ入力!G78="","",基本データ入力!$C$4)</f>
        <v/>
      </c>
      <c r="I77" s="7" t="str">
        <f>IF($B77="","",VLOOKUP('処理用（さわらないようにお願いします）'!$B77,基本データ入力!$A$3:$V$203,'処理用（さわらないようにお願いします）'!I$1,0))</f>
        <v/>
      </c>
      <c r="J77" s="7" t="str">
        <f>IF(基本データ入力!G78="","",TRIM(基本データ入力!$C$7))</f>
        <v/>
      </c>
      <c r="K77" s="7" t="str">
        <f>IF($B77="","",VLOOKUP('処理用（さわらないようにお願いします）'!$B77,基本データ入力!$A$4:$V$203,'処理用（さわらないようにお願いします）'!K$1,0))</f>
        <v/>
      </c>
      <c r="L77" s="9" t="str">
        <f>IF(一覧表!E97="","",一覧表!E97)</f>
        <v/>
      </c>
      <c r="M77" s="8" t="str">
        <f>IF(一覧表!F97="","",一覧表!F97)</f>
        <v/>
      </c>
      <c r="N77" s="8" t="str">
        <f>IF(一覧表!G97="","",一覧表!G97)</f>
        <v/>
      </c>
      <c r="O77" s="319" t="str">
        <f>IF(一覧表!H97="","",一覧表!H97)</f>
        <v/>
      </c>
      <c r="P77" s="320" t="str">
        <f>IF(一覧表!I97="","",一覧表!I97)</f>
        <v/>
      </c>
      <c r="Q77" s="10" t="str">
        <f>IF(一覧表!J97="","",一覧表!J97)</f>
        <v/>
      </c>
      <c r="R77" s="8" t="str">
        <f>IF(一覧表!K97="","",一覧表!K97)</f>
        <v/>
      </c>
      <c r="S77" s="8" t="str">
        <f>IF(一覧表!L97="","",一覧表!L97)</f>
        <v/>
      </c>
      <c r="T77" s="8" t="str">
        <f>IF(一覧表!M97="","",一覧表!M97)</f>
        <v/>
      </c>
      <c r="U77" s="321" t="str">
        <f>IF(一覧表!N97="","",一覧表!N97)</f>
        <v/>
      </c>
      <c r="V77" s="7" t="str">
        <f>IF($B77="","",VLOOKUP('処理用（さわらないようにお願いします）'!$B77,基本データ入力!$A$3:$V$203,'処理用（さわらないようにお願いします）'!V$1,0))</f>
        <v/>
      </c>
      <c r="W77" s="7" t="str">
        <f>IF($B77="","",VLOOKUP('処理用（さわらないようにお願いします）'!$B77,基本データ入力!$A$3:$V$203,'処理用（さわらないようにお願いします）'!W$1,0))</f>
        <v/>
      </c>
      <c r="AB77" t="str">
        <f t="shared" si="8"/>
        <v/>
      </c>
    </row>
    <row r="78" spans="1:28" ht="14.25" x14ac:dyDescent="0.15">
      <c r="A78">
        <v>76</v>
      </c>
      <c r="B78" t="str">
        <f t="shared" si="6"/>
        <v/>
      </c>
      <c r="C78">
        <f>COUNTIF($F$3:F78,"1")</f>
        <v>0</v>
      </c>
      <c r="D78">
        <f>COUNTIF($F$3:F78,"2")</f>
        <v>0</v>
      </c>
      <c r="E78" t="str">
        <f t="shared" si="7"/>
        <v/>
      </c>
      <c r="F78" s="7" t="str">
        <f>IF($B78="","",VLOOKUP('処理用（さわらないようにお願いします）'!$B78,基本データ入力!$A$4:$V$203,$F$1,0))</f>
        <v/>
      </c>
      <c r="G78" s="7" t="str">
        <f>IF($B78="","",VLOOKUP('処理用（さわらないようにお願いします）'!$B78,基本データ入力!$A$3:$V$203,'処理用（さわらないようにお願いします）'!G$1,0))</f>
        <v/>
      </c>
      <c r="H78" s="7" t="str">
        <f>IF(基本データ入力!G79="","",基本データ入力!$C$4)</f>
        <v/>
      </c>
      <c r="I78" s="7" t="str">
        <f>IF($B78="","",VLOOKUP('処理用（さわらないようにお願いします）'!$B78,基本データ入力!$A$3:$V$203,'処理用（さわらないようにお願いします）'!I$1,0))</f>
        <v/>
      </c>
      <c r="J78" s="7" t="str">
        <f>IF(基本データ入力!G79="","",TRIM(基本データ入力!$C$7))</f>
        <v/>
      </c>
      <c r="K78" s="7" t="str">
        <f>IF($B78="","",VLOOKUP('処理用（さわらないようにお願いします）'!$B78,基本データ入力!$A$4:$V$203,'処理用（さわらないようにお願いします）'!K$1,0))</f>
        <v/>
      </c>
      <c r="L78" s="9" t="str">
        <f>IF(一覧表!E98="","",一覧表!E98)</f>
        <v/>
      </c>
      <c r="M78" s="8" t="str">
        <f>IF(一覧表!F98="","",一覧表!F98)</f>
        <v/>
      </c>
      <c r="N78" s="8" t="str">
        <f>IF(一覧表!G98="","",一覧表!G98)</f>
        <v/>
      </c>
      <c r="O78" s="319" t="str">
        <f>IF(一覧表!H98="","",一覧表!H98)</f>
        <v/>
      </c>
      <c r="P78" s="320" t="str">
        <f>IF(一覧表!I98="","",一覧表!I98)</f>
        <v/>
      </c>
      <c r="Q78" s="10" t="str">
        <f>IF(一覧表!J98="","",一覧表!J98)</f>
        <v/>
      </c>
      <c r="R78" s="8" t="str">
        <f>IF(一覧表!K98="","",一覧表!K98)</f>
        <v/>
      </c>
      <c r="S78" s="8" t="str">
        <f>IF(一覧表!L98="","",一覧表!L98)</f>
        <v/>
      </c>
      <c r="T78" s="8" t="str">
        <f>IF(一覧表!M98="","",一覧表!M98)</f>
        <v/>
      </c>
      <c r="U78" s="321" t="str">
        <f>IF(一覧表!N98="","",一覧表!N98)</f>
        <v/>
      </c>
      <c r="V78" s="7" t="str">
        <f>IF($B78="","",VLOOKUP('処理用（さわらないようにお願いします）'!$B78,基本データ入力!$A$3:$V$203,'処理用（さわらないようにお願いします）'!V$1,0))</f>
        <v/>
      </c>
      <c r="W78" s="7" t="str">
        <f>IF($B78="","",VLOOKUP('処理用（さわらないようにお願いします）'!$B78,基本データ入力!$A$3:$V$203,'処理用（さわらないようにお願いします）'!W$1,0))</f>
        <v/>
      </c>
      <c r="AB78" t="str">
        <f t="shared" si="8"/>
        <v/>
      </c>
    </row>
    <row r="79" spans="1:28" ht="14.25" x14ac:dyDescent="0.15">
      <c r="A79">
        <v>77</v>
      </c>
      <c r="B79" t="str">
        <f t="shared" si="6"/>
        <v/>
      </c>
      <c r="C79">
        <f>COUNTIF($F$3:F79,"1")</f>
        <v>0</v>
      </c>
      <c r="D79">
        <f>COUNTIF($F$3:F79,"2")</f>
        <v>0</v>
      </c>
      <c r="E79" t="str">
        <f t="shared" si="7"/>
        <v/>
      </c>
      <c r="F79" s="7" t="str">
        <f>IF($B79="","",VLOOKUP('処理用（さわらないようにお願いします）'!$B79,基本データ入力!$A$4:$V$203,$F$1,0))</f>
        <v/>
      </c>
      <c r="G79" s="7" t="str">
        <f>IF($B79="","",VLOOKUP('処理用（さわらないようにお願いします）'!$B79,基本データ入力!$A$3:$V$203,'処理用（さわらないようにお願いします）'!G$1,0))</f>
        <v/>
      </c>
      <c r="H79" s="7" t="str">
        <f>IF(基本データ入力!G80="","",基本データ入力!$C$4)</f>
        <v/>
      </c>
      <c r="I79" s="7" t="str">
        <f>IF($B79="","",VLOOKUP('処理用（さわらないようにお願いします）'!$B79,基本データ入力!$A$3:$V$203,'処理用（さわらないようにお願いします）'!I$1,0))</f>
        <v/>
      </c>
      <c r="J79" s="7" t="str">
        <f>IF(基本データ入力!G80="","",TRIM(基本データ入力!$C$7))</f>
        <v/>
      </c>
      <c r="K79" s="7" t="str">
        <f>IF($B79="","",VLOOKUP('処理用（さわらないようにお願いします）'!$B79,基本データ入力!$A$4:$V$203,'処理用（さわらないようにお願いします）'!K$1,0))</f>
        <v/>
      </c>
      <c r="L79" s="9" t="str">
        <f>IF(一覧表!E99="","",一覧表!E99)</f>
        <v/>
      </c>
      <c r="M79" s="8" t="str">
        <f>IF(一覧表!F99="","",一覧表!F99)</f>
        <v/>
      </c>
      <c r="N79" s="8" t="str">
        <f>IF(一覧表!G99="","",一覧表!G99)</f>
        <v/>
      </c>
      <c r="O79" s="319" t="str">
        <f>IF(一覧表!H99="","",一覧表!H99)</f>
        <v/>
      </c>
      <c r="P79" s="320" t="str">
        <f>IF(一覧表!I99="","",一覧表!I99)</f>
        <v/>
      </c>
      <c r="Q79" s="10" t="str">
        <f>IF(一覧表!J99="","",一覧表!J99)</f>
        <v/>
      </c>
      <c r="R79" s="8" t="str">
        <f>IF(一覧表!K99="","",一覧表!K99)</f>
        <v/>
      </c>
      <c r="S79" s="8" t="str">
        <f>IF(一覧表!L99="","",一覧表!L99)</f>
        <v/>
      </c>
      <c r="T79" s="8" t="str">
        <f>IF(一覧表!M99="","",一覧表!M99)</f>
        <v/>
      </c>
      <c r="U79" s="321" t="str">
        <f>IF(一覧表!N99="","",一覧表!N99)</f>
        <v/>
      </c>
      <c r="V79" s="7" t="str">
        <f>IF($B79="","",VLOOKUP('処理用（さわらないようにお願いします）'!$B79,基本データ入力!$A$3:$V$203,'処理用（さわらないようにお願いします）'!V$1,0))</f>
        <v/>
      </c>
      <c r="W79" s="7" t="str">
        <f>IF($B79="","",VLOOKUP('処理用（さわらないようにお願いします）'!$B79,基本データ入力!$A$3:$V$203,'処理用（さわらないようにお願いします）'!W$1,0))</f>
        <v/>
      </c>
      <c r="AB79" t="str">
        <f t="shared" si="8"/>
        <v/>
      </c>
    </row>
    <row r="80" spans="1:28" ht="14.25" x14ac:dyDescent="0.15">
      <c r="A80">
        <v>78</v>
      </c>
      <c r="B80" t="str">
        <f t="shared" si="6"/>
        <v/>
      </c>
      <c r="C80">
        <f>COUNTIF($F$3:F80,"1")</f>
        <v>0</v>
      </c>
      <c r="D80">
        <f>COUNTIF($F$3:F80,"2")</f>
        <v>0</v>
      </c>
      <c r="E80" t="str">
        <f t="shared" si="7"/>
        <v/>
      </c>
      <c r="F80" s="7" t="str">
        <f>IF($B80="","",VLOOKUP('処理用（さわらないようにお願いします）'!$B80,基本データ入力!$A$4:$V$203,$F$1,0))</f>
        <v/>
      </c>
      <c r="G80" s="7" t="str">
        <f>IF($B80="","",VLOOKUP('処理用（さわらないようにお願いします）'!$B80,基本データ入力!$A$3:$V$203,'処理用（さわらないようにお願いします）'!G$1,0))</f>
        <v/>
      </c>
      <c r="H80" s="7" t="str">
        <f>IF(基本データ入力!G81="","",基本データ入力!$C$4)</f>
        <v/>
      </c>
      <c r="I80" s="7" t="str">
        <f>IF($B80="","",VLOOKUP('処理用（さわらないようにお願いします）'!$B80,基本データ入力!$A$3:$V$203,'処理用（さわらないようにお願いします）'!I$1,0))</f>
        <v/>
      </c>
      <c r="J80" s="7" t="str">
        <f>IF(基本データ入力!G81="","",TRIM(基本データ入力!$C$7))</f>
        <v/>
      </c>
      <c r="K80" s="7" t="str">
        <f>IF($B80="","",VLOOKUP('処理用（さわらないようにお願いします）'!$B80,基本データ入力!$A$4:$V$203,'処理用（さわらないようにお願いします）'!K$1,0))</f>
        <v/>
      </c>
      <c r="L80" s="9" t="str">
        <f>IF(一覧表!E100="","",一覧表!E100)</f>
        <v/>
      </c>
      <c r="M80" s="8" t="str">
        <f>IF(一覧表!F100="","",一覧表!F100)</f>
        <v/>
      </c>
      <c r="N80" s="8" t="str">
        <f>IF(一覧表!G100="","",一覧表!G100)</f>
        <v/>
      </c>
      <c r="O80" s="319" t="str">
        <f>IF(一覧表!H100="","",一覧表!H100)</f>
        <v/>
      </c>
      <c r="P80" s="320" t="str">
        <f>IF(一覧表!I100="","",一覧表!I100)</f>
        <v/>
      </c>
      <c r="Q80" s="10" t="str">
        <f>IF(一覧表!J100="","",一覧表!J100)</f>
        <v/>
      </c>
      <c r="R80" s="8" t="str">
        <f>IF(一覧表!K100="","",一覧表!K100)</f>
        <v/>
      </c>
      <c r="S80" s="8" t="str">
        <f>IF(一覧表!L100="","",一覧表!L100)</f>
        <v/>
      </c>
      <c r="T80" s="8" t="str">
        <f>IF(一覧表!M100="","",一覧表!M100)</f>
        <v/>
      </c>
      <c r="U80" s="321" t="str">
        <f>IF(一覧表!N100="","",一覧表!N100)</f>
        <v/>
      </c>
      <c r="V80" s="7" t="str">
        <f>IF($B80="","",VLOOKUP('処理用（さわらないようにお願いします）'!$B80,基本データ入力!$A$3:$V$203,'処理用（さわらないようにお願いします）'!V$1,0))</f>
        <v/>
      </c>
      <c r="W80" s="7" t="str">
        <f>IF($B80="","",VLOOKUP('処理用（さわらないようにお願いします）'!$B80,基本データ入力!$A$3:$V$203,'処理用（さわらないようにお願いします）'!W$1,0))</f>
        <v/>
      </c>
      <c r="AB80" t="str">
        <f t="shared" si="8"/>
        <v/>
      </c>
    </row>
    <row r="81" spans="1:28" ht="14.25" x14ac:dyDescent="0.15">
      <c r="A81">
        <v>79</v>
      </c>
      <c r="B81" t="str">
        <f t="shared" si="6"/>
        <v/>
      </c>
      <c r="C81">
        <f>COUNTIF($F$3:F81,"1")</f>
        <v>0</v>
      </c>
      <c r="D81">
        <f>COUNTIF($F$3:F81,"2")</f>
        <v>0</v>
      </c>
      <c r="E81" t="str">
        <f t="shared" si="7"/>
        <v/>
      </c>
      <c r="F81" s="7" t="str">
        <f>IF($B81="","",VLOOKUP('処理用（さわらないようにお願いします）'!$B81,基本データ入力!$A$4:$V$203,$F$1,0))</f>
        <v/>
      </c>
      <c r="G81" s="7" t="str">
        <f>IF($B81="","",VLOOKUP('処理用（さわらないようにお願いします）'!$B81,基本データ入力!$A$3:$V$203,'処理用（さわらないようにお願いします）'!G$1,0))</f>
        <v/>
      </c>
      <c r="H81" s="7" t="str">
        <f>IF(基本データ入力!G82="","",基本データ入力!$C$4)</f>
        <v/>
      </c>
      <c r="I81" s="7" t="str">
        <f>IF($B81="","",VLOOKUP('処理用（さわらないようにお願いします）'!$B81,基本データ入力!$A$3:$V$203,'処理用（さわらないようにお願いします）'!I$1,0))</f>
        <v/>
      </c>
      <c r="J81" s="7" t="str">
        <f>IF(基本データ入力!G82="","",TRIM(基本データ入力!$C$7))</f>
        <v/>
      </c>
      <c r="K81" s="7" t="str">
        <f>IF($B81="","",VLOOKUP('処理用（さわらないようにお願いします）'!$B81,基本データ入力!$A$4:$V$203,'処理用（さわらないようにお願いします）'!K$1,0))</f>
        <v/>
      </c>
      <c r="L81" s="9" t="str">
        <f>IF(一覧表!E101="","",一覧表!E101)</f>
        <v/>
      </c>
      <c r="M81" s="8" t="str">
        <f>IF(一覧表!F101="","",一覧表!F101)</f>
        <v/>
      </c>
      <c r="N81" s="8" t="str">
        <f>IF(一覧表!G101="","",一覧表!G101)</f>
        <v/>
      </c>
      <c r="O81" s="319" t="str">
        <f>IF(一覧表!H101="","",一覧表!H101)</f>
        <v/>
      </c>
      <c r="P81" s="320" t="str">
        <f>IF(一覧表!I101="","",一覧表!I101)</f>
        <v/>
      </c>
      <c r="Q81" s="10" t="str">
        <f>IF(一覧表!J101="","",一覧表!J101)</f>
        <v/>
      </c>
      <c r="R81" s="8" t="str">
        <f>IF(一覧表!K101="","",一覧表!K101)</f>
        <v/>
      </c>
      <c r="S81" s="8" t="str">
        <f>IF(一覧表!L101="","",一覧表!L101)</f>
        <v/>
      </c>
      <c r="T81" s="8" t="str">
        <f>IF(一覧表!M101="","",一覧表!M101)</f>
        <v/>
      </c>
      <c r="U81" s="321" t="str">
        <f>IF(一覧表!N101="","",一覧表!N101)</f>
        <v/>
      </c>
      <c r="V81" s="7" t="str">
        <f>IF($B81="","",VLOOKUP('処理用（さわらないようにお願いします）'!$B81,基本データ入力!$A$3:$V$203,'処理用（さわらないようにお願いします）'!V$1,0))</f>
        <v/>
      </c>
      <c r="W81" s="7" t="str">
        <f>IF($B81="","",VLOOKUP('処理用（さわらないようにお願いします）'!$B81,基本データ入力!$A$3:$V$203,'処理用（さわらないようにお願いします）'!W$1,0))</f>
        <v/>
      </c>
      <c r="AB81" t="str">
        <f t="shared" si="8"/>
        <v/>
      </c>
    </row>
    <row r="82" spans="1:28" ht="14.25" x14ac:dyDescent="0.15">
      <c r="A82">
        <v>80</v>
      </c>
      <c r="B82" t="str">
        <f t="shared" si="6"/>
        <v/>
      </c>
      <c r="C82">
        <f>COUNTIF($F$3:F82,"1")</f>
        <v>0</v>
      </c>
      <c r="D82">
        <f>COUNTIF($F$3:F82,"2")</f>
        <v>0</v>
      </c>
      <c r="E82" t="str">
        <f t="shared" si="7"/>
        <v/>
      </c>
      <c r="F82" s="7" t="str">
        <f>IF($B82="","",VLOOKUP('処理用（さわらないようにお願いします）'!$B82,基本データ入力!$A$4:$V$203,$F$1,0))</f>
        <v/>
      </c>
      <c r="G82" s="7" t="str">
        <f>IF($B82="","",VLOOKUP('処理用（さわらないようにお願いします）'!$B82,基本データ入力!$A$3:$V$203,'処理用（さわらないようにお願いします）'!G$1,0))</f>
        <v/>
      </c>
      <c r="H82" s="7" t="str">
        <f>IF(基本データ入力!G83="","",基本データ入力!$C$4)</f>
        <v/>
      </c>
      <c r="I82" s="7" t="str">
        <f>IF($B82="","",VLOOKUP('処理用（さわらないようにお願いします）'!$B82,基本データ入力!$A$3:$V$203,'処理用（さわらないようにお願いします）'!I$1,0))</f>
        <v/>
      </c>
      <c r="J82" s="7" t="str">
        <f>IF(基本データ入力!G83="","",TRIM(基本データ入力!$C$7))</f>
        <v/>
      </c>
      <c r="K82" s="7" t="str">
        <f>IF($B82="","",VLOOKUP('処理用（さわらないようにお願いします）'!$B82,基本データ入力!$A$4:$V$203,'処理用（さわらないようにお願いします）'!K$1,0))</f>
        <v/>
      </c>
      <c r="L82" s="9" t="str">
        <f>IF(一覧表!E102="","",一覧表!E102)</f>
        <v/>
      </c>
      <c r="M82" s="8" t="str">
        <f>IF(一覧表!F102="","",一覧表!F102)</f>
        <v/>
      </c>
      <c r="N82" s="8" t="str">
        <f>IF(一覧表!G102="","",一覧表!G102)</f>
        <v/>
      </c>
      <c r="O82" s="319" t="str">
        <f>IF(一覧表!H102="","",一覧表!H102)</f>
        <v/>
      </c>
      <c r="P82" s="320" t="str">
        <f>IF(一覧表!I102="","",一覧表!I102)</f>
        <v/>
      </c>
      <c r="Q82" s="10" t="str">
        <f>IF(一覧表!J102="","",一覧表!J102)</f>
        <v/>
      </c>
      <c r="R82" s="8" t="str">
        <f>IF(一覧表!K102="","",一覧表!K102)</f>
        <v/>
      </c>
      <c r="S82" s="8" t="str">
        <f>IF(一覧表!L102="","",一覧表!L102)</f>
        <v/>
      </c>
      <c r="T82" s="8" t="str">
        <f>IF(一覧表!M102="","",一覧表!M102)</f>
        <v/>
      </c>
      <c r="U82" s="321" t="str">
        <f>IF(一覧表!N102="","",一覧表!N102)</f>
        <v/>
      </c>
      <c r="V82" s="7" t="str">
        <f>IF($B82="","",VLOOKUP('処理用（さわらないようにお願いします）'!$B82,基本データ入力!$A$3:$V$203,'処理用（さわらないようにお願いします）'!V$1,0))</f>
        <v/>
      </c>
      <c r="W82" s="7" t="str">
        <f>IF($B82="","",VLOOKUP('処理用（さわらないようにお願いします）'!$B82,基本データ入力!$A$3:$V$203,'処理用（さわらないようにお願いします）'!W$1,0))</f>
        <v/>
      </c>
      <c r="AB82" t="str">
        <f t="shared" si="8"/>
        <v/>
      </c>
    </row>
    <row r="83" spans="1:28" ht="14.25" x14ac:dyDescent="0.15">
      <c r="A83">
        <v>81</v>
      </c>
      <c r="B83" t="str">
        <f t="shared" si="6"/>
        <v/>
      </c>
      <c r="C83">
        <f>COUNTIF($F$3:F83,"1")</f>
        <v>0</v>
      </c>
      <c r="D83">
        <f>COUNTIF($F$3:F83,"2")</f>
        <v>0</v>
      </c>
      <c r="E83" t="str">
        <f t="shared" si="7"/>
        <v/>
      </c>
      <c r="F83" s="7" t="str">
        <f>IF($B83="","",VLOOKUP('処理用（さわらないようにお願いします）'!$B83,基本データ入力!$A$4:$V$203,$F$1,0))</f>
        <v/>
      </c>
      <c r="G83" s="7" t="str">
        <f>IF($B83="","",VLOOKUP('処理用（さわらないようにお願いします）'!$B83,基本データ入力!$A$3:$V$203,'処理用（さわらないようにお願いします）'!G$1,0))</f>
        <v/>
      </c>
      <c r="H83" s="7" t="str">
        <f>IF(基本データ入力!G84="","",基本データ入力!$C$4)</f>
        <v/>
      </c>
      <c r="I83" s="7" t="str">
        <f>IF($B83="","",VLOOKUP('処理用（さわらないようにお願いします）'!$B83,基本データ入力!$A$3:$V$203,'処理用（さわらないようにお願いします）'!I$1,0))</f>
        <v/>
      </c>
      <c r="J83" s="7" t="str">
        <f>IF(基本データ入力!G84="","",TRIM(基本データ入力!$C$7))</f>
        <v/>
      </c>
      <c r="K83" s="7" t="str">
        <f>IF($B83="","",VLOOKUP('処理用（さわらないようにお願いします）'!$B83,基本データ入力!$A$4:$V$203,'処理用（さわらないようにお願いします）'!K$1,0))</f>
        <v/>
      </c>
      <c r="L83" s="9" t="str">
        <f>IF(一覧表!E103="","",一覧表!E103)</f>
        <v/>
      </c>
      <c r="M83" s="8" t="str">
        <f>IF(一覧表!F103="","",一覧表!F103)</f>
        <v/>
      </c>
      <c r="N83" s="8" t="str">
        <f>IF(一覧表!G103="","",一覧表!G103)</f>
        <v/>
      </c>
      <c r="O83" s="319" t="str">
        <f>IF(一覧表!H103="","",一覧表!H103)</f>
        <v/>
      </c>
      <c r="P83" s="320" t="str">
        <f>IF(一覧表!I103="","",一覧表!I103)</f>
        <v/>
      </c>
      <c r="Q83" s="10" t="str">
        <f>IF(一覧表!J103="","",一覧表!J103)</f>
        <v/>
      </c>
      <c r="R83" s="8" t="str">
        <f>IF(一覧表!K103="","",一覧表!K103)</f>
        <v/>
      </c>
      <c r="S83" s="8" t="str">
        <f>IF(一覧表!L103="","",一覧表!L103)</f>
        <v/>
      </c>
      <c r="T83" s="8" t="str">
        <f>IF(一覧表!M103="","",一覧表!M103)</f>
        <v/>
      </c>
      <c r="U83" s="321" t="str">
        <f>IF(一覧表!N103="","",一覧表!N103)</f>
        <v/>
      </c>
      <c r="V83" s="7" t="str">
        <f>IF($B83="","",VLOOKUP('処理用（さわらないようにお願いします）'!$B83,基本データ入力!$A$3:$V$203,'処理用（さわらないようにお願いします）'!V$1,0))</f>
        <v/>
      </c>
      <c r="W83" s="7" t="str">
        <f>IF($B83="","",VLOOKUP('処理用（さわらないようにお願いします）'!$B83,基本データ入力!$A$3:$V$203,'処理用（さわらないようにお願いします）'!W$1,0))</f>
        <v/>
      </c>
      <c r="AB83" t="str">
        <f t="shared" si="8"/>
        <v/>
      </c>
    </row>
    <row r="84" spans="1:28" ht="14.25" x14ac:dyDescent="0.15">
      <c r="A84">
        <v>82</v>
      </c>
      <c r="B84" t="str">
        <f t="shared" si="6"/>
        <v/>
      </c>
      <c r="C84">
        <f>COUNTIF($F$3:F84,"1")</f>
        <v>0</v>
      </c>
      <c r="D84">
        <f>COUNTIF($F$3:F84,"2")</f>
        <v>0</v>
      </c>
      <c r="E84" t="str">
        <f t="shared" si="7"/>
        <v/>
      </c>
      <c r="F84" s="7" t="str">
        <f>IF($B84="","",VLOOKUP('処理用（さわらないようにお願いします）'!$B84,基本データ入力!$A$4:$V$203,$F$1,0))</f>
        <v/>
      </c>
      <c r="G84" s="7" t="str">
        <f>IF($B84="","",VLOOKUP('処理用（さわらないようにお願いします）'!$B84,基本データ入力!$A$3:$V$203,'処理用（さわらないようにお願いします）'!G$1,0))</f>
        <v/>
      </c>
      <c r="H84" s="7" t="str">
        <f>IF(基本データ入力!G85="","",基本データ入力!$C$4)</f>
        <v/>
      </c>
      <c r="I84" s="7" t="str">
        <f>IF($B84="","",VLOOKUP('処理用（さわらないようにお願いします）'!$B84,基本データ入力!$A$3:$V$203,'処理用（さわらないようにお願いします）'!I$1,0))</f>
        <v/>
      </c>
      <c r="J84" s="7" t="str">
        <f>IF(基本データ入力!G85="","",TRIM(基本データ入力!$C$7))</f>
        <v/>
      </c>
      <c r="K84" s="7" t="str">
        <f>IF($B84="","",VLOOKUP('処理用（さわらないようにお願いします）'!$B84,基本データ入力!$A$4:$V$203,'処理用（さわらないようにお願いします）'!K$1,0))</f>
        <v/>
      </c>
      <c r="L84" s="9" t="str">
        <f>IF(一覧表!E104="","",一覧表!E104)</f>
        <v/>
      </c>
      <c r="M84" s="8" t="str">
        <f>IF(一覧表!F104="","",一覧表!F104)</f>
        <v/>
      </c>
      <c r="N84" s="8" t="str">
        <f>IF(一覧表!G104="","",一覧表!G104)</f>
        <v/>
      </c>
      <c r="O84" s="319" t="str">
        <f>IF(一覧表!H104="","",一覧表!H104)</f>
        <v/>
      </c>
      <c r="P84" s="320" t="str">
        <f>IF(一覧表!I104="","",一覧表!I104)</f>
        <v/>
      </c>
      <c r="Q84" s="10" t="str">
        <f>IF(一覧表!J104="","",一覧表!J104)</f>
        <v/>
      </c>
      <c r="R84" s="8" t="str">
        <f>IF(一覧表!K104="","",一覧表!K104)</f>
        <v/>
      </c>
      <c r="S84" s="8" t="str">
        <f>IF(一覧表!L104="","",一覧表!L104)</f>
        <v/>
      </c>
      <c r="T84" s="8" t="str">
        <f>IF(一覧表!M104="","",一覧表!M104)</f>
        <v/>
      </c>
      <c r="U84" s="321" t="str">
        <f>IF(一覧表!N104="","",一覧表!N104)</f>
        <v/>
      </c>
      <c r="V84" s="7" t="str">
        <f>IF($B84="","",VLOOKUP('処理用（さわらないようにお願いします）'!$B84,基本データ入力!$A$3:$V$203,'処理用（さわらないようにお願いします）'!V$1,0))</f>
        <v/>
      </c>
      <c r="W84" s="7" t="str">
        <f>IF($B84="","",VLOOKUP('処理用（さわらないようにお願いします）'!$B84,基本データ入力!$A$3:$V$203,'処理用（さわらないようにお願いします）'!W$1,0))</f>
        <v/>
      </c>
      <c r="AB84" t="str">
        <f t="shared" si="8"/>
        <v/>
      </c>
    </row>
    <row r="85" spans="1:28" ht="14.25" x14ac:dyDescent="0.15">
      <c r="A85">
        <v>83</v>
      </c>
      <c r="B85" t="str">
        <f t="shared" si="6"/>
        <v/>
      </c>
      <c r="C85">
        <f>COUNTIF($F$3:F85,"1")</f>
        <v>0</v>
      </c>
      <c r="D85">
        <f>COUNTIF($F$3:F85,"2")</f>
        <v>0</v>
      </c>
      <c r="E85" t="str">
        <f t="shared" si="7"/>
        <v/>
      </c>
      <c r="F85" s="7" t="str">
        <f>IF($B85="","",VLOOKUP('処理用（さわらないようにお願いします）'!$B85,基本データ入力!$A$4:$V$203,$F$1,0))</f>
        <v/>
      </c>
      <c r="G85" s="7" t="str">
        <f>IF($B85="","",VLOOKUP('処理用（さわらないようにお願いします）'!$B85,基本データ入力!$A$3:$V$203,'処理用（さわらないようにお願いします）'!G$1,0))</f>
        <v/>
      </c>
      <c r="H85" s="7" t="str">
        <f>IF(基本データ入力!G86="","",基本データ入力!$C$4)</f>
        <v/>
      </c>
      <c r="I85" s="7" t="str">
        <f>IF($B85="","",VLOOKUP('処理用（さわらないようにお願いします）'!$B85,基本データ入力!$A$3:$V$203,'処理用（さわらないようにお願いします）'!I$1,0))</f>
        <v/>
      </c>
      <c r="J85" s="7" t="str">
        <f>IF(基本データ入力!G86="","",TRIM(基本データ入力!$C$7))</f>
        <v/>
      </c>
      <c r="K85" s="7" t="str">
        <f>IF($B85="","",VLOOKUP('処理用（さわらないようにお願いします）'!$B85,基本データ入力!$A$4:$V$203,'処理用（さわらないようにお願いします）'!K$1,0))</f>
        <v/>
      </c>
      <c r="L85" s="9" t="str">
        <f>IF(一覧表!E105="","",一覧表!E105)</f>
        <v/>
      </c>
      <c r="M85" s="8" t="str">
        <f>IF(一覧表!F105="","",一覧表!F105)</f>
        <v/>
      </c>
      <c r="N85" s="8" t="str">
        <f>IF(一覧表!G105="","",一覧表!G105)</f>
        <v/>
      </c>
      <c r="O85" s="319" t="str">
        <f>IF(一覧表!H105="","",一覧表!H105)</f>
        <v/>
      </c>
      <c r="P85" s="320" t="str">
        <f>IF(一覧表!I105="","",一覧表!I105)</f>
        <v/>
      </c>
      <c r="Q85" s="10" t="str">
        <f>IF(一覧表!J105="","",一覧表!J105)</f>
        <v/>
      </c>
      <c r="R85" s="8" t="str">
        <f>IF(一覧表!K105="","",一覧表!K105)</f>
        <v/>
      </c>
      <c r="S85" s="8" t="str">
        <f>IF(一覧表!L105="","",一覧表!L105)</f>
        <v/>
      </c>
      <c r="T85" s="8" t="str">
        <f>IF(一覧表!M105="","",一覧表!M105)</f>
        <v/>
      </c>
      <c r="U85" s="321" t="str">
        <f>IF(一覧表!N105="","",一覧表!N105)</f>
        <v/>
      </c>
      <c r="V85" s="7" t="str">
        <f>IF($B85="","",VLOOKUP('処理用（さわらないようにお願いします）'!$B85,基本データ入力!$A$3:$V$203,'処理用（さわらないようにお願いします）'!V$1,0))</f>
        <v/>
      </c>
      <c r="W85" s="7" t="str">
        <f>IF($B85="","",VLOOKUP('処理用（さわらないようにお願いします）'!$B85,基本データ入力!$A$3:$V$203,'処理用（さわらないようにお願いします）'!W$1,0))</f>
        <v/>
      </c>
      <c r="AB85" t="str">
        <f t="shared" si="8"/>
        <v/>
      </c>
    </row>
    <row r="86" spans="1:28" ht="14.25" x14ac:dyDescent="0.15">
      <c r="A86">
        <v>84</v>
      </c>
      <c r="B86" t="str">
        <f t="shared" si="6"/>
        <v/>
      </c>
      <c r="C86">
        <f>COUNTIF($F$3:F86,"1")</f>
        <v>0</v>
      </c>
      <c r="D86">
        <f>COUNTIF($F$3:F86,"2")</f>
        <v>0</v>
      </c>
      <c r="E86" t="str">
        <f t="shared" si="7"/>
        <v/>
      </c>
      <c r="F86" s="7" t="str">
        <f>IF($B86="","",VLOOKUP('処理用（さわらないようにお願いします）'!$B86,基本データ入力!$A$4:$V$203,$F$1,0))</f>
        <v/>
      </c>
      <c r="G86" s="7" t="str">
        <f>IF($B86="","",VLOOKUP('処理用（さわらないようにお願いします）'!$B86,基本データ入力!$A$3:$V$203,'処理用（さわらないようにお願いします）'!G$1,0))</f>
        <v/>
      </c>
      <c r="H86" s="7" t="str">
        <f>IF(基本データ入力!G87="","",基本データ入力!$C$4)</f>
        <v/>
      </c>
      <c r="I86" s="7" t="str">
        <f>IF($B86="","",VLOOKUP('処理用（さわらないようにお願いします）'!$B86,基本データ入力!$A$3:$V$203,'処理用（さわらないようにお願いします）'!I$1,0))</f>
        <v/>
      </c>
      <c r="J86" s="7" t="str">
        <f>IF(基本データ入力!G87="","",TRIM(基本データ入力!$C$7))</f>
        <v/>
      </c>
      <c r="K86" s="7" t="str">
        <f>IF($B86="","",VLOOKUP('処理用（さわらないようにお願いします）'!$B86,基本データ入力!$A$4:$V$203,'処理用（さわらないようにお願いします）'!K$1,0))</f>
        <v/>
      </c>
      <c r="L86" s="9" t="str">
        <f>IF(一覧表!E106="","",一覧表!E106)</f>
        <v/>
      </c>
      <c r="M86" s="8" t="str">
        <f>IF(一覧表!F106="","",一覧表!F106)</f>
        <v/>
      </c>
      <c r="N86" s="8" t="str">
        <f>IF(一覧表!G106="","",一覧表!G106)</f>
        <v/>
      </c>
      <c r="O86" s="319" t="str">
        <f>IF(一覧表!H106="","",一覧表!H106)</f>
        <v/>
      </c>
      <c r="P86" s="320" t="str">
        <f>IF(一覧表!I106="","",一覧表!I106)</f>
        <v/>
      </c>
      <c r="Q86" s="10" t="str">
        <f>IF(一覧表!J106="","",一覧表!J106)</f>
        <v/>
      </c>
      <c r="R86" s="8" t="str">
        <f>IF(一覧表!K106="","",一覧表!K106)</f>
        <v/>
      </c>
      <c r="S86" s="8" t="str">
        <f>IF(一覧表!L106="","",一覧表!L106)</f>
        <v/>
      </c>
      <c r="T86" s="8" t="str">
        <f>IF(一覧表!M106="","",一覧表!M106)</f>
        <v/>
      </c>
      <c r="U86" s="321" t="str">
        <f>IF(一覧表!N106="","",一覧表!N106)</f>
        <v/>
      </c>
      <c r="V86" s="7" t="str">
        <f>IF($B86="","",VLOOKUP('処理用（さわらないようにお願いします）'!$B86,基本データ入力!$A$3:$V$203,'処理用（さわらないようにお願いします）'!V$1,0))</f>
        <v/>
      </c>
      <c r="W86" s="7" t="str">
        <f>IF($B86="","",VLOOKUP('処理用（さわらないようにお願いします）'!$B86,基本データ入力!$A$3:$V$203,'処理用（さわらないようにお願いします）'!W$1,0))</f>
        <v/>
      </c>
      <c r="AB86" t="str">
        <f t="shared" si="8"/>
        <v/>
      </c>
    </row>
    <row r="87" spans="1:28" ht="14.25" x14ac:dyDescent="0.15">
      <c r="A87">
        <v>85</v>
      </c>
      <c r="B87" t="str">
        <f t="shared" si="6"/>
        <v/>
      </c>
      <c r="C87">
        <f>COUNTIF($F$3:F87,"1")</f>
        <v>0</v>
      </c>
      <c r="D87">
        <f>COUNTIF($F$3:F87,"2")</f>
        <v>0</v>
      </c>
      <c r="E87" t="str">
        <f t="shared" si="7"/>
        <v/>
      </c>
      <c r="F87" s="7" t="str">
        <f>IF($B87="","",VLOOKUP('処理用（さわらないようにお願いします）'!$B87,基本データ入力!$A$4:$V$203,$F$1,0))</f>
        <v/>
      </c>
      <c r="G87" s="7" t="str">
        <f>IF($B87="","",VLOOKUP('処理用（さわらないようにお願いします）'!$B87,基本データ入力!$A$3:$V$203,'処理用（さわらないようにお願いします）'!G$1,0))</f>
        <v/>
      </c>
      <c r="H87" s="7" t="str">
        <f>IF(基本データ入力!G88="","",基本データ入力!$C$4)</f>
        <v/>
      </c>
      <c r="I87" s="7" t="str">
        <f>IF($B87="","",VLOOKUP('処理用（さわらないようにお願いします）'!$B87,基本データ入力!$A$3:$V$203,'処理用（さわらないようにお願いします）'!I$1,0))</f>
        <v/>
      </c>
      <c r="J87" s="7" t="str">
        <f>IF(基本データ入力!G88="","",TRIM(基本データ入力!$C$7))</f>
        <v/>
      </c>
      <c r="K87" s="7" t="str">
        <f>IF($B87="","",VLOOKUP('処理用（さわらないようにお願いします）'!$B87,基本データ入力!$A$4:$V$203,'処理用（さわらないようにお願いします）'!K$1,0))</f>
        <v/>
      </c>
      <c r="L87" s="9" t="str">
        <f>IF(一覧表!E107="","",一覧表!E107)</f>
        <v/>
      </c>
      <c r="M87" s="8" t="str">
        <f>IF(一覧表!F107="","",一覧表!F107)</f>
        <v/>
      </c>
      <c r="N87" s="8" t="str">
        <f>IF(一覧表!G107="","",一覧表!G107)</f>
        <v/>
      </c>
      <c r="O87" s="319" t="str">
        <f>IF(一覧表!H107="","",一覧表!H107)</f>
        <v/>
      </c>
      <c r="P87" s="320" t="str">
        <f>IF(一覧表!I107="","",一覧表!I107)</f>
        <v/>
      </c>
      <c r="Q87" s="10" t="str">
        <f>IF(一覧表!J107="","",一覧表!J107)</f>
        <v/>
      </c>
      <c r="R87" s="8" t="str">
        <f>IF(一覧表!K107="","",一覧表!K107)</f>
        <v/>
      </c>
      <c r="S87" s="8" t="str">
        <f>IF(一覧表!L107="","",一覧表!L107)</f>
        <v/>
      </c>
      <c r="T87" s="8" t="str">
        <f>IF(一覧表!M107="","",一覧表!M107)</f>
        <v/>
      </c>
      <c r="U87" s="321" t="str">
        <f>IF(一覧表!N107="","",一覧表!N107)</f>
        <v/>
      </c>
      <c r="V87" s="7" t="str">
        <f>IF($B87="","",VLOOKUP('処理用（さわらないようにお願いします）'!$B87,基本データ入力!$A$3:$V$203,'処理用（さわらないようにお願いします）'!V$1,0))</f>
        <v/>
      </c>
      <c r="W87" s="7" t="str">
        <f>IF($B87="","",VLOOKUP('処理用（さわらないようにお願いします）'!$B87,基本データ入力!$A$3:$V$203,'処理用（さわらないようにお願いします）'!W$1,0))</f>
        <v/>
      </c>
      <c r="AB87" t="str">
        <f t="shared" si="8"/>
        <v/>
      </c>
    </row>
    <row r="88" spans="1:28" ht="14.25" x14ac:dyDescent="0.15">
      <c r="A88">
        <v>86</v>
      </c>
      <c r="B88" t="str">
        <f t="shared" si="6"/>
        <v/>
      </c>
      <c r="C88">
        <f>COUNTIF($F$3:F88,"1")</f>
        <v>0</v>
      </c>
      <c r="D88">
        <f>COUNTIF($F$3:F88,"2")</f>
        <v>0</v>
      </c>
      <c r="E88" t="str">
        <f t="shared" si="7"/>
        <v/>
      </c>
      <c r="F88" s="7" t="str">
        <f>IF($B88="","",VLOOKUP('処理用（さわらないようにお願いします）'!$B88,基本データ入力!$A$4:$V$203,$F$1,0))</f>
        <v/>
      </c>
      <c r="G88" s="7" t="str">
        <f>IF($B88="","",VLOOKUP('処理用（さわらないようにお願いします）'!$B88,基本データ入力!$A$3:$V$203,'処理用（さわらないようにお願いします）'!G$1,0))</f>
        <v/>
      </c>
      <c r="H88" s="7" t="str">
        <f>IF(基本データ入力!G89="","",基本データ入力!$C$4)</f>
        <v/>
      </c>
      <c r="I88" s="7" t="str">
        <f>IF($B88="","",VLOOKUP('処理用（さわらないようにお願いします）'!$B88,基本データ入力!$A$3:$V$203,'処理用（さわらないようにお願いします）'!I$1,0))</f>
        <v/>
      </c>
      <c r="J88" s="7" t="str">
        <f>IF(基本データ入力!G89="","",TRIM(基本データ入力!$C$7))</f>
        <v/>
      </c>
      <c r="K88" s="7" t="str">
        <f>IF($B88="","",VLOOKUP('処理用（さわらないようにお願いします）'!$B88,基本データ入力!$A$4:$V$203,'処理用（さわらないようにお願いします）'!K$1,0))</f>
        <v/>
      </c>
      <c r="L88" s="9" t="str">
        <f>IF(一覧表!E108="","",一覧表!E108)</f>
        <v/>
      </c>
      <c r="M88" s="8" t="str">
        <f>IF(一覧表!F108="","",一覧表!F108)</f>
        <v/>
      </c>
      <c r="N88" s="8" t="str">
        <f>IF(一覧表!G108="","",一覧表!G108)</f>
        <v/>
      </c>
      <c r="O88" s="319" t="str">
        <f>IF(一覧表!H108="","",一覧表!H108)</f>
        <v/>
      </c>
      <c r="P88" s="320" t="str">
        <f>IF(一覧表!I108="","",一覧表!I108)</f>
        <v/>
      </c>
      <c r="Q88" s="10" t="str">
        <f>IF(一覧表!J108="","",一覧表!J108)</f>
        <v/>
      </c>
      <c r="R88" s="8" t="str">
        <f>IF(一覧表!K108="","",一覧表!K108)</f>
        <v/>
      </c>
      <c r="S88" s="8" t="str">
        <f>IF(一覧表!L108="","",一覧表!L108)</f>
        <v/>
      </c>
      <c r="T88" s="8" t="str">
        <f>IF(一覧表!M108="","",一覧表!M108)</f>
        <v/>
      </c>
      <c r="U88" s="321" t="str">
        <f>IF(一覧表!N108="","",一覧表!N108)</f>
        <v/>
      </c>
      <c r="V88" s="7" t="str">
        <f>IF($B88="","",VLOOKUP('処理用（さわらないようにお願いします）'!$B88,基本データ入力!$A$3:$V$203,'処理用（さわらないようにお願いします）'!V$1,0))</f>
        <v/>
      </c>
      <c r="W88" s="7" t="str">
        <f>IF($B88="","",VLOOKUP('処理用（さわらないようにお願いします）'!$B88,基本データ入力!$A$3:$V$203,'処理用（さわらないようにお願いします）'!W$1,0))</f>
        <v/>
      </c>
      <c r="AB88" t="str">
        <f t="shared" si="8"/>
        <v/>
      </c>
    </row>
    <row r="89" spans="1:28" ht="14.25" x14ac:dyDescent="0.15">
      <c r="A89">
        <v>87</v>
      </c>
      <c r="B89" t="str">
        <f t="shared" si="6"/>
        <v/>
      </c>
      <c r="C89">
        <f>COUNTIF($F$3:F89,"1")</f>
        <v>0</v>
      </c>
      <c r="D89">
        <f>COUNTIF($F$3:F89,"2")</f>
        <v>0</v>
      </c>
      <c r="E89" t="str">
        <f t="shared" si="7"/>
        <v/>
      </c>
      <c r="F89" s="7" t="str">
        <f>IF($B89="","",VLOOKUP('処理用（さわらないようにお願いします）'!$B89,基本データ入力!$A$4:$V$203,$F$1,0))</f>
        <v/>
      </c>
      <c r="G89" s="7" t="str">
        <f>IF($B89="","",VLOOKUP('処理用（さわらないようにお願いします）'!$B89,基本データ入力!$A$3:$V$203,'処理用（さわらないようにお願いします）'!G$1,0))</f>
        <v/>
      </c>
      <c r="H89" s="7" t="str">
        <f>IF(基本データ入力!G90="","",基本データ入力!$C$4)</f>
        <v/>
      </c>
      <c r="I89" s="7" t="str">
        <f>IF($B89="","",VLOOKUP('処理用（さわらないようにお願いします）'!$B89,基本データ入力!$A$3:$V$203,'処理用（さわらないようにお願いします）'!I$1,0))</f>
        <v/>
      </c>
      <c r="J89" s="7" t="str">
        <f>IF(基本データ入力!G90="","",TRIM(基本データ入力!$C$7))</f>
        <v/>
      </c>
      <c r="K89" s="7" t="str">
        <f>IF($B89="","",VLOOKUP('処理用（さわらないようにお願いします）'!$B89,基本データ入力!$A$4:$V$203,'処理用（さわらないようにお願いします）'!K$1,0))</f>
        <v/>
      </c>
      <c r="L89" s="9" t="str">
        <f>IF(一覧表!E109="","",一覧表!E109)</f>
        <v/>
      </c>
      <c r="M89" s="8" t="str">
        <f>IF(一覧表!F109="","",一覧表!F109)</f>
        <v/>
      </c>
      <c r="N89" s="8" t="str">
        <f>IF(一覧表!G109="","",一覧表!G109)</f>
        <v/>
      </c>
      <c r="O89" s="319" t="str">
        <f>IF(一覧表!H109="","",一覧表!H109)</f>
        <v/>
      </c>
      <c r="P89" s="320" t="str">
        <f>IF(一覧表!I109="","",一覧表!I109)</f>
        <v/>
      </c>
      <c r="Q89" s="10" t="str">
        <f>IF(一覧表!J109="","",一覧表!J109)</f>
        <v/>
      </c>
      <c r="R89" s="8" t="str">
        <f>IF(一覧表!K109="","",一覧表!K109)</f>
        <v/>
      </c>
      <c r="S89" s="8" t="str">
        <f>IF(一覧表!L109="","",一覧表!L109)</f>
        <v/>
      </c>
      <c r="T89" s="8" t="str">
        <f>IF(一覧表!M109="","",一覧表!M109)</f>
        <v/>
      </c>
      <c r="U89" s="321" t="str">
        <f>IF(一覧表!N109="","",一覧表!N109)</f>
        <v/>
      </c>
      <c r="V89" s="7" t="str">
        <f>IF($B89="","",VLOOKUP('処理用（さわらないようにお願いします）'!$B89,基本データ入力!$A$3:$V$203,'処理用（さわらないようにお願いします）'!V$1,0))</f>
        <v/>
      </c>
      <c r="W89" s="7" t="str">
        <f>IF($B89="","",VLOOKUP('処理用（さわらないようにお願いします）'!$B89,基本データ入力!$A$3:$V$203,'処理用（さわらないようにお願いします）'!W$1,0))</f>
        <v/>
      </c>
      <c r="AB89" t="str">
        <f t="shared" si="8"/>
        <v/>
      </c>
    </row>
    <row r="90" spans="1:28" ht="14.25" x14ac:dyDescent="0.15">
      <c r="A90">
        <v>88</v>
      </c>
      <c r="B90" t="str">
        <f t="shared" si="6"/>
        <v/>
      </c>
      <c r="C90">
        <f>COUNTIF($F$3:F90,"1")</f>
        <v>0</v>
      </c>
      <c r="D90">
        <f>COUNTIF($F$3:F90,"2")</f>
        <v>0</v>
      </c>
      <c r="E90" t="str">
        <f t="shared" si="7"/>
        <v/>
      </c>
      <c r="F90" s="7" t="str">
        <f>IF($B90="","",VLOOKUP('処理用（さわらないようにお願いします）'!$B90,基本データ入力!$A$4:$V$203,$F$1,0))</f>
        <v/>
      </c>
      <c r="G90" s="7" t="str">
        <f>IF($B90="","",VLOOKUP('処理用（さわらないようにお願いします）'!$B90,基本データ入力!$A$3:$V$203,'処理用（さわらないようにお願いします）'!G$1,0))</f>
        <v/>
      </c>
      <c r="H90" s="7" t="str">
        <f>IF(基本データ入力!G91="","",基本データ入力!$C$4)</f>
        <v/>
      </c>
      <c r="I90" s="7" t="str">
        <f>IF($B90="","",VLOOKUP('処理用（さわらないようにお願いします）'!$B90,基本データ入力!$A$3:$V$203,'処理用（さわらないようにお願いします）'!I$1,0))</f>
        <v/>
      </c>
      <c r="J90" s="7" t="str">
        <f>IF(基本データ入力!G91="","",TRIM(基本データ入力!$C$7))</f>
        <v/>
      </c>
      <c r="K90" s="7" t="str">
        <f>IF($B90="","",VLOOKUP('処理用（さわらないようにお願いします）'!$B90,基本データ入力!$A$4:$V$203,'処理用（さわらないようにお願いします）'!K$1,0))</f>
        <v/>
      </c>
      <c r="L90" s="9" t="str">
        <f>IF(一覧表!E110="","",一覧表!E110)</f>
        <v/>
      </c>
      <c r="M90" s="8" t="str">
        <f>IF(一覧表!F110="","",一覧表!F110)</f>
        <v/>
      </c>
      <c r="N90" s="8" t="str">
        <f>IF(一覧表!G110="","",一覧表!G110)</f>
        <v/>
      </c>
      <c r="O90" s="319" t="str">
        <f>IF(一覧表!H110="","",一覧表!H110)</f>
        <v/>
      </c>
      <c r="P90" s="320" t="str">
        <f>IF(一覧表!I110="","",一覧表!I110)</f>
        <v/>
      </c>
      <c r="Q90" s="10" t="str">
        <f>IF(一覧表!J110="","",一覧表!J110)</f>
        <v/>
      </c>
      <c r="R90" s="8" t="str">
        <f>IF(一覧表!K110="","",一覧表!K110)</f>
        <v/>
      </c>
      <c r="S90" s="8" t="str">
        <f>IF(一覧表!L110="","",一覧表!L110)</f>
        <v/>
      </c>
      <c r="T90" s="8" t="str">
        <f>IF(一覧表!M110="","",一覧表!M110)</f>
        <v/>
      </c>
      <c r="U90" s="321" t="str">
        <f>IF(一覧表!N110="","",一覧表!N110)</f>
        <v/>
      </c>
      <c r="V90" s="7" t="str">
        <f>IF($B90="","",VLOOKUP('処理用（さわらないようにお願いします）'!$B90,基本データ入力!$A$3:$V$203,'処理用（さわらないようにお願いします）'!V$1,0))</f>
        <v/>
      </c>
      <c r="W90" s="7" t="str">
        <f>IF($B90="","",VLOOKUP('処理用（さわらないようにお願いします）'!$B90,基本データ入力!$A$3:$V$203,'処理用（さわらないようにお願いします）'!W$1,0))</f>
        <v/>
      </c>
      <c r="AB90" t="str">
        <f t="shared" si="8"/>
        <v/>
      </c>
    </row>
    <row r="91" spans="1:28" ht="14.25" x14ac:dyDescent="0.15">
      <c r="A91">
        <v>89</v>
      </c>
      <c r="B91" t="str">
        <f t="shared" si="6"/>
        <v/>
      </c>
      <c r="C91">
        <f>COUNTIF($F$3:F91,"1")</f>
        <v>0</v>
      </c>
      <c r="D91">
        <f>COUNTIF($F$3:F91,"2")</f>
        <v>0</v>
      </c>
      <c r="E91" t="str">
        <f t="shared" si="7"/>
        <v/>
      </c>
      <c r="F91" s="7" t="str">
        <f>IF($B91="","",VLOOKUP('処理用（さわらないようにお願いします）'!$B91,基本データ入力!$A$4:$V$203,$F$1,0))</f>
        <v/>
      </c>
      <c r="G91" s="7" t="str">
        <f>IF($B91="","",VLOOKUP('処理用（さわらないようにお願いします）'!$B91,基本データ入力!$A$3:$V$203,'処理用（さわらないようにお願いします）'!G$1,0))</f>
        <v/>
      </c>
      <c r="H91" s="7" t="str">
        <f>IF(基本データ入力!G92="","",基本データ入力!$C$4)</f>
        <v/>
      </c>
      <c r="I91" s="7" t="str">
        <f>IF($B91="","",VLOOKUP('処理用（さわらないようにお願いします）'!$B91,基本データ入力!$A$3:$V$203,'処理用（さわらないようにお願いします）'!I$1,0))</f>
        <v/>
      </c>
      <c r="J91" s="7" t="str">
        <f>IF(基本データ入力!G92="","",TRIM(基本データ入力!$C$7))</f>
        <v/>
      </c>
      <c r="K91" s="7" t="str">
        <f>IF($B91="","",VLOOKUP('処理用（さわらないようにお願いします）'!$B91,基本データ入力!$A$4:$V$203,'処理用（さわらないようにお願いします）'!K$1,0))</f>
        <v/>
      </c>
      <c r="L91" s="9" t="str">
        <f>IF(一覧表!E111="","",一覧表!E111)</f>
        <v/>
      </c>
      <c r="M91" s="8" t="str">
        <f>IF(一覧表!F111="","",一覧表!F111)</f>
        <v/>
      </c>
      <c r="N91" s="8" t="str">
        <f>IF(一覧表!G111="","",一覧表!G111)</f>
        <v/>
      </c>
      <c r="O91" s="319" t="str">
        <f>IF(一覧表!H111="","",一覧表!H111)</f>
        <v/>
      </c>
      <c r="P91" s="320" t="str">
        <f>IF(一覧表!I111="","",一覧表!I111)</f>
        <v/>
      </c>
      <c r="Q91" s="10" t="str">
        <f>IF(一覧表!J111="","",一覧表!J111)</f>
        <v/>
      </c>
      <c r="R91" s="8" t="str">
        <f>IF(一覧表!K111="","",一覧表!K111)</f>
        <v/>
      </c>
      <c r="S91" s="8" t="str">
        <f>IF(一覧表!L111="","",一覧表!L111)</f>
        <v/>
      </c>
      <c r="T91" s="8" t="str">
        <f>IF(一覧表!M111="","",一覧表!M111)</f>
        <v/>
      </c>
      <c r="U91" s="321" t="str">
        <f>IF(一覧表!N111="","",一覧表!N111)</f>
        <v/>
      </c>
      <c r="V91" s="7" t="str">
        <f>IF($B91="","",VLOOKUP('処理用（さわらないようにお願いします）'!$B91,基本データ入力!$A$3:$V$203,'処理用（さわらないようにお願いします）'!V$1,0))</f>
        <v/>
      </c>
      <c r="W91" s="7" t="str">
        <f>IF($B91="","",VLOOKUP('処理用（さわらないようにお願いします）'!$B91,基本データ入力!$A$3:$V$203,'処理用（さわらないようにお願いします）'!W$1,0))</f>
        <v/>
      </c>
      <c r="AB91" t="str">
        <f t="shared" si="8"/>
        <v/>
      </c>
    </row>
    <row r="92" spans="1:28" ht="14.25" x14ac:dyDescent="0.15">
      <c r="A92">
        <v>90</v>
      </c>
      <c r="B92" t="str">
        <f t="shared" si="6"/>
        <v/>
      </c>
      <c r="C92">
        <f>COUNTIF($F$3:F92,"1")</f>
        <v>0</v>
      </c>
      <c r="D92">
        <f>COUNTIF($F$3:F92,"2")</f>
        <v>0</v>
      </c>
      <c r="E92" t="str">
        <f t="shared" si="7"/>
        <v/>
      </c>
      <c r="F92" s="7" t="str">
        <f>IF($B92="","",VLOOKUP('処理用（さわらないようにお願いします）'!$B92,基本データ入力!$A$4:$V$203,$F$1,0))</f>
        <v/>
      </c>
      <c r="G92" s="7" t="str">
        <f>IF($B92="","",VLOOKUP('処理用（さわらないようにお願いします）'!$B92,基本データ入力!$A$3:$V$203,'処理用（さわらないようにお願いします）'!G$1,0))</f>
        <v/>
      </c>
      <c r="H92" s="7" t="str">
        <f>IF(基本データ入力!G93="","",基本データ入力!$C$4)</f>
        <v/>
      </c>
      <c r="I92" s="7" t="str">
        <f>IF($B92="","",VLOOKUP('処理用（さわらないようにお願いします）'!$B92,基本データ入力!$A$3:$V$203,'処理用（さわらないようにお願いします）'!I$1,0))</f>
        <v/>
      </c>
      <c r="J92" s="7" t="str">
        <f>IF(基本データ入力!G93="","",TRIM(基本データ入力!$C$7))</f>
        <v/>
      </c>
      <c r="K92" s="7" t="str">
        <f>IF($B92="","",VLOOKUP('処理用（さわらないようにお願いします）'!$B92,基本データ入力!$A$4:$V$203,'処理用（さわらないようにお願いします）'!K$1,0))</f>
        <v/>
      </c>
      <c r="L92" s="9" t="str">
        <f>IF(一覧表!E112="","",一覧表!E112)</f>
        <v/>
      </c>
      <c r="M92" s="8" t="str">
        <f>IF(一覧表!F112="","",一覧表!F112)</f>
        <v/>
      </c>
      <c r="N92" s="8" t="str">
        <f>IF(一覧表!G112="","",一覧表!G112)</f>
        <v/>
      </c>
      <c r="O92" s="319" t="str">
        <f>IF(一覧表!H112="","",一覧表!H112)</f>
        <v/>
      </c>
      <c r="P92" s="320" t="str">
        <f>IF(一覧表!I112="","",一覧表!I112)</f>
        <v/>
      </c>
      <c r="Q92" s="10" t="str">
        <f>IF(一覧表!J112="","",一覧表!J112)</f>
        <v/>
      </c>
      <c r="R92" s="8" t="str">
        <f>IF(一覧表!K112="","",一覧表!K112)</f>
        <v/>
      </c>
      <c r="S92" s="8" t="str">
        <f>IF(一覧表!L112="","",一覧表!L112)</f>
        <v/>
      </c>
      <c r="T92" s="8" t="str">
        <f>IF(一覧表!M112="","",一覧表!M112)</f>
        <v/>
      </c>
      <c r="U92" s="321" t="str">
        <f>IF(一覧表!N112="","",一覧表!N112)</f>
        <v/>
      </c>
      <c r="V92" s="7" t="str">
        <f>IF($B92="","",VLOOKUP('処理用（さわらないようにお願いします）'!$B92,基本データ入力!$A$3:$V$203,'処理用（さわらないようにお願いします）'!V$1,0))</f>
        <v/>
      </c>
      <c r="W92" s="7" t="str">
        <f>IF($B92="","",VLOOKUP('処理用（さわらないようにお願いします）'!$B92,基本データ入力!$A$3:$V$203,'処理用（さわらないようにお願いします）'!W$1,0))</f>
        <v/>
      </c>
      <c r="AB92" t="str">
        <f t="shared" si="8"/>
        <v/>
      </c>
    </row>
    <row r="93" spans="1:28" ht="14.25" x14ac:dyDescent="0.15">
      <c r="A93">
        <v>91</v>
      </c>
      <c r="B93" t="str">
        <f t="shared" si="6"/>
        <v/>
      </c>
      <c r="C93">
        <f>COUNTIF($F$3:F93,"1")</f>
        <v>0</v>
      </c>
      <c r="D93">
        <f>COUNTIF($F$3:F93,"2")</f>
        <v>0</v>
      </c>
      <c r="E93" t="str">
        <f t="shared" si="7"/>
        <v/>
      </c>
      <c r="F93" s="7" t="str">
        <f>IF($B93="","",VLOOKUP('処理用（さわらないようにお願いします）'!$B93,基本データ入力!$A$4:$V$203,$F$1,0))</f>
        <v/>
      </c>
      <c r="G93" s="7" t="str">
        <f>IF($B93="","",VLOOKUP('処理用（さわらないようにお願いします）'!$B93,基本データ入力!$A$3:$V$203,'処理用（さわらないようにお願いします）'!G$1,0))</f>
        <v/>
      </c>
      <c r="H93" s="7" t="str">
        <f>IF(基本データ入力!G94="","",基本データ入力!$C$4)</f>
        <v/>
      </c>
      <c r="I93" s="7" t="str">
        <f>IF($B93="","",VLOOKUP('処理用（さわらないようにお願いします）'!$B93,基本データ入力!$A$3:$V$203,'処理用（さわらないようにお願いします）'!I$1,0))</f>
        <v/>
      </c>
      <c r="J93" s="7" t="str">
        <f>IF(基本データ入力!G94="","",TRIM(基本データ入力!$C$7))</f>
        <v/>
      </c>
      <c r="K93" s="7" t="str">
        <f>IF($B93="","",VLOOKUP('処理用（さわらないようにお願いします）'!$B93,基本データ入力!$A$4:$V$203,'処理用（さわらないようにお願いします）'!K$1,0))</f>
        <v/>
      </c>
      <c r="L93" s="9" t="str">
        <f>IF(一覧表!E113="","",一覧表!E113)</f>
        <v/>
      </c>
      <c r="M93" s="8" t="str">
        <f>IF(一覧表!F113="","",一覧表!F113)</f>
        <v/>
      </c>
      <c r="N93" s="8" t="str">
        <f>IF(一覧表!G113="","",一覧表!G113)</f>
        <v/>
      </c>
      <c r="O93" s="319" t="str">
        <f>IF(一覧表!H113="","",一覧表!H113)</f>
        <v/>
      </c>
      <c r="P93" s="320" t="str">
        <f>IF(一覧表!I113="","",一覧表!I113)</f>
        <v/>
      </c>
      <c r="Q93" s="10" t="str">
        <f>IF(一覧表!J113="","",一覧表!J113)</f>
        <v/>
      </c>
      <c r="R93" s="8" t="str">
        <f>IF(一覧表!K113="","",一覧表!K113)</f>
        <v/>
      </c>
      <c r="S93" s="8" t="str">
        <f>IF(一覧表!L113="","",一覧表!L113)</f>
        <v/>
      </c>
      <c r="T93" s="8" t="str">
        <f>IF(一覧表!M113="","",一覧表!M113)</f>
        <v/>
      </c>
      <c r="U93" s="321" t="str">
        <f>IF(一覧表!N113="","",一覧表!N113)</f>
        <v/>
      </c>
      <c r="V93" s="7" t="str">
        <f>IF($B93="","",VLOOKUP('処理用（さわらないようにお願いします）'!$B93,基本データ入力!$A$3:$V$203,'処理用（さわらないようにお願いします）'!V$1,0))</f>
        <v/>
      </c>
      <c r="W93" s="7" t="str">
        <f>IF($B93="","",VLOOKUP('処理用（さわらないようにお願いします）'!$B93,基本データ入力!$A$3:$V$203,'処理用（さわらないようにお願いします）'!W$1,0))</f>
        <v/>
      </c>
      <c r="AB93" t="str">
        <f t="shared" si="8"/>
        <v/>
      </c>
    </row>
    <row r="94" spans="1:28" ht="14.25" x14ac:dyDescent="0.15">
      <c r="A94">
        <v>92</v>
      </c>
      <c r="B94" t="str">
        <f t="shared" si="6"/>
        <v/>
      </c>
      <c r="C94">
        <f>COUNTIF($F$3:F94,"1")</f>
        <v>0</v>
      </c>
      <c r="D94">
        <f>COUNTIF($F$3:F94,"2")</f>
        <v>0</v>
      </c>
      <c r="E94" t="str">
        <f t="shared" si="7"/>
        <v/>
      </c>
      <c r="F94" s="7" t="str">
        <f>IF($B94="","",VLOOKUP('処理用（さわらないようにお願いします）'!$B94,基本データ入力!$A$4:$V$203,$F$1,0))</f>
        <v/>
      </c>
      <c r="G94" s="7" t="str">
        <f>IF($B94="","",VLOOKUP('処理用（さわらないようにお願いします）'!$B94,基本データ入力!$A$3:$V$203,'処理用（さわらないようにお願いします）'!G$1,0))</f>
        <v/>
      </c>
      <c r="H94" s="7" t="str">
        <f>IF(基本データ入力!G95="","",基本データ入力!$C$4)</f>
        <v/>
      </c>
      <c r="I94" s="7" t="str">
        <f>IF($B94="","",VLOOKUP('処理用（さわらないようにお願いします）'!$B94,基本データ入力!$A$3:$V$203,'処理用（さわらないようにお願いします）'!I$1,0))</f>
        <v/>
      </c>
      <c r="J94" s="7" t="str">
        <f>IF(基本データ入力!G95="","",TRIM(基本データ入力!$C$7))</f>
        <v/>
      </c>
      <c r="K94" s="7" t="str">
        <f>IF($B94="","",VLOOKUP('処理用（さわらないようにお願いします）'!$B94,基本データ入力!$A$4:$V$203,'処理用（さわらないようにお願いします）'!K$1,0))</f>
        <v/>
      </c>
      <c r="L94" s="9" t="str">
        <f>IF(一覧表!E114="","",一覧表!E114)</f>
        <v/>
      </c>
      <c r="M94" s="8" t="str">
        <f>IF(一覧表!F114="","",一覧表!F114)</f>
        <v/>
      </c>
      <c r="N94" s="8" t="str">
        <f>IF(一覧表!G114="","",一覧表!G114)</f>
        <v/>
      </c>
      <c r="O94" s="319" t="str">
        <f>IF(一覧表!H114="","",一覧表!H114)</f>
        <v/>
      </c>
      <c r="P94" s="320" t="str">
        <f>IF(一覧表!I114="","",一覧表!I114)</f>
        <v/>
      </c>
      <c r="Q94" s="10" t="str">
        <f>IF(一覧表!J114="","",一覧表!J114)</f>
        <v/>
      </c>
      <c r="R94" s="8" t="str">
        <f>IF(一覧表!K114="","",一覧表!K114)</f>
        <v/>
      </c>
      <c r="S94" s="8" t="str">
        <f>IF(一覧表!L114="","",一覧表!L114)</f>
        <v/>
      </c>
      <c r="T94" s="8" t="str">
        <f>IF(一覧表!M114="","",一覧表!M114)</f>
        <v/>
      </c>
      <c r="U94" s="321" t="str">
        <f>IF(一覧表!N114="","",一覧表!N114)</f>
        <v/>
      </c>
      <c r="V94" s="7" t="str">
        <f>IF($B94="","",VLOOKUP('処理用（さわらないようにお願いします）'!$B94,基本データ入力!$A$3:$V$203,'処理用（さわらないようにお願いします）'!V$1,0))</f>
        <v/>
      </c>
      <c r="W94" s="7" t="str">
        <f>IF($B94="","",VLOOKUP('処理用（さわらないようにお願いします）'!$B94,基本データ入力!$A$3:$V$203,'処理用（さわらないようにお願いします）'!W$1,0))</f>
        <v/>
      </c>
      <c r="AB94" t="str">
        <f t="shared" si="8"/>
        <v/>
      </c>
    </row>
    <row r="95" spans="1:28" ht="14.25" x14ac:dyDescent="0.15">
      <c r="A95">
        <v>93</v>
      </c>
      <c r="B95" t="str">
        <f t="shared" si="6"/>
        <v/>
      </c>
      <c r="C95">
        <f>COUNTIF($F$3:F95,"1")</f>
        <v>0</v>
      </c>
      <c r="D95">
        <f>COUNTIF($F$3:F95,"2")</f>
        <v>0</v>
      </c>
      <c r="E95" t="str">
        <f t="shared" si="7"/>
        <v/>
      </c>
      <c r="F95" s="7" t="str">
        <f>IF($B95="","",VLOOKUP('処理用（さわらないようにお願いします）'!$B95,基本データ入力!$A$4:$V$203,$F$1,0))</f>
        <v/>
      </c>
      <c r="G95" s="7" t="str">
        <f>IF($B95="","",VLOOKUP('処理用（さわらないようにお願いします）'!$B95,基本データ入力!$A$3:$V$203,'処理用（さわらないようにお願いします）'!G$1,0))</f>
        <v/>
      </c>
      <c r="H95" s="7" t="str">
        <f>IF(基本データ入力!G96="","",基本データ入力!$C$4)</f>
        <v/>
      </c>
      <c r="I95" s="7" t="str">
        <f>IF($B95="","",VLOOKUP('処理用（さわらないようにお願いします）'!$B95,基本データ入力!$A$3:$V$203,'処理用（さわらないようにお願いします）'!I$1,0))</f>
        <v/>
      </c>
      <c r="J95" s="7" t="str">
        <f>IF(基本データ入力!G96="","",TRIM(基本データ入力!$C$7))</f>
        <v/>
      </c>
      <c r="K95" s="7" t="str">
        <f>IF($B95="","",VLOOKUP('処理用（さわらないようにお願いします）'!$B95,基本データ入力!$A$4:$V$203,'処理用（さわらないようにお願いします）'!K$1,0))</f>
        <v/>
      </c>
      <c r="L95" s="9" t="str">
        <f>IF(一覧表!E115="","",一覧表!E115)</f>
        <v/>
      </c>
      <c r="M95" s="8" t="str">
        <f>IF(一覧表!F115="","",一覧表!F115)</f>
        <v/>
      </c>
      <c r="N95" s="8" t="str">
        <f>IF(一覧表!G115="","",一覧表!G115)</f>
        <v/>
      </c>
      <c r="O95" s="319" t="str">
        <f>IF(一覧表!H115="","",一覧表!H115)</f>
        <v/>
      </c>
      <c r="P95" s="320" t="str">
        <f>IF(一覧表!I115="","",一覧表!I115)</f>
        <v/>
      </c>
      <c r="Q95" s="10" t="str">
        <f>IF(一覧表!J115="","",一覧表!J115)</f>
        <v/>
      </c>
      <c r="R95" s="8" t="str">
        <f>IF(一覧表!K115="","",一覧表!K115)</f>
        <v/>
      </c>
      <c r="S95" s="8" t="str">
        <f>IF(一覧表!L115="","",一覧表!L115)</f>
        <v/>
      </c>
      <c r="T95" s="8" t="str">
        <f>IF(一覧表!M115="","",一覧表!M115)</f>
        <v/>
      </c>
      <c r="U95" s="321" t="str">
        <f>IF(一覧表!N115="","",一覧表!N115)</f>
        <v/>
      </c>
      <c r="V95" s="7" t="str">
        <f>IF($B95="","",VLOOKUP('処理用（さわらないようにお願いします）'!$B95,基本データ入力!$A$3:$V$203,'処理用（さわらないようにお願いします）'!V$1,0))</f>
        <v/>
      </c>
      <c r="W95" s="7" t="str">
        <f>IF($B95="","",VLOOKUP('処理用（さわらないようにお願いします）'!$B95,基本データ入力!$A$3:$V$203,'処理用（さわらないようにお願いします）'!W$1,0))</f>
        <v/>
      </c>
      <c r="AB95" t="str">
        <f t="shared" si="8"/>
        <v/>
      </c>
    </row>
    <row r="96" spans="1:28" ht="14.25" x14ac:dyDescent="0.15">
      <c r="A96">
        <v>94</v>
      </c>
      <c r="B96" t="str">
        <f t="shared" si="6"/>
        <v/>
      </c>
      <c r="C96">
        <f>COUNTIF($F$3:F96,"1")</f>
        <v>0</v>
      </c>
      <c r="D96">
        <f>COUNTIF($F$3:F96,"2")</f>
        <v>0</v>
      </c>
      <c r="E96" t="str">
        <f t="shared" si="7"/>
        <v/>
      </c>
      <c r="F96" s="7" t="str">
        <f>IF($B96="","",VLOOKUP('処理用（さわらないようにお願いします）'!$B96,基本データ入力!$A$4:$V$203,$F$1,0))</f>
        <v/>
      </c>
      <c r="G96" s="7" t="str">
        <f>IF($B96="","",VLOOKUP('処理用（さわらないようにお願いします）'!$B96,基本データ入力!$A$3:$V$203,'処理用（さわらないようにお願いします）'!G$1,0))</f>
        <v/>
      </c>
      <c r="H96" s="7" t="str">
        <f>IF(基本データ入力!G97="","",基本データ入力!$C$4)</f>
        <v/>
      </c>
      <c r="I96" s="7" t="str">
        <f>IF($B96="","",VLOOKUP('処理用（さわらないようにお願いします）'!$B96,基本データ入力!$A$3:$V$203,'処理用（さわらないようにお願いします）'!I$1,0))</f>
        <v/>
      </c>
      <c r="J96" s="7" t="str">
        <f>IF(基本データ入力!G97="","",TRIM(基本データ入力!$C$7))</f>
        <v/>
      </c>
      <c r="K96" s="7" t="str">
        <f>IF($B96="","",VLOOKUP('処理用（さわらないようにお願いします）'!$B96,基本データ入力!$A$4:$V$203,'処理用（さわらないようにお願いします）'!K$1,0))</f>
        <v/>
      </c>
      <c r="L96" s="9" t="str">
        <f>IF(一覧表!E116="","",一覧表!E116)</f>
        <v/>
      </c>
      <c r="M96" s="8" t="str">
        <f>IF(一覧表!F116="","",一覧表!F116)</f>
        <v/>
      </c>
      <c r="N96" s="8" t="str">
        <f>IF(一覧表!G116="","",一覧表!G116)</f>
        <v/>
      </c>
      <c r="O96" s="319" t="str">
        <f>IF(一覧表!H116="","",一覧表!H116)</f>
        <v/>
      </c>
      <c r="P96" s="320" t="str">
        <f>IF(一覧表!I116="","",一覧表!I116)</f>
        <v/>
      </c>
      <c r="Q96" s="10" t="str">
        <f>IF(一覧表!J116="","",一覧表!J116)</f>
        <v/>
      </c>
      <c r="R96" s="8" t="str">
        <f>IF(一覧表!K116="","",一覧表!K116)</f>
        <v/>
      </c>
      <c r="S96" s="8" t="str">
        <f>IF(一覧表!L116="","",一覧表!L116)</f>
        <v/>
      </c>
      <c r="T96" s="8" t="str">
        <f>IF(一覧表!M116="","",一覧表!M116)</f>
        <v/>
      </c>
      <c r="U96" s="321" t="str">
        <f>IF(一覧表!N116="","",一覧表!N116)</f>
        <v/>
      </c>
      <c r="V96" s="7" t="str">
        <f>IF($B96="","",VLOOKUP('処理用（さわらないようにお願いします）'!$B96,基本データ入力!$A$3:$V$203,'処理用（さわらないようにお願いします）'!V$1,0))</f>
        <v/>
      </c>
      <c r="W96" s="7" t="str">
        <f>IF($B96="","",VLOOKUP('処理用（さわらないようにお願いします）'!$B96,基本データ入力!$A$3:$V$203,'処理用（さわらないようにお願いします）'!W$1,0))</f>
        <v/>
      </c>
      <c r="AB96" t="str">
        <f t="shared" si="8"/>
        <v/>
      </c>
    </row>
    <row r="97" spans="1:28" ht="14.25" x14ac:dyDescent="0.15">
      <c r="A97">
        <v>95</v>
      </c>
      <c r="B97" t="str">
        <f t="shared" si="6"/>
        <v/>
      </c>
      <c r="C97">
        <f>COUNTIF($F$3:F97,"1")</f>
        <v>0</v>
      </c>
      <c r="D97">
        <f>COUNTIF($F$3:F97,"2")</f>
        <v>0</v>
      </c>
      <c r="E97" t="str">
        <f t="shared" si="7"/>
        <v/>
      </c>
      <c r="F97" s="7" t="str">
        <f>IF($B97="","",VLOOKUP('処理用（さわらないようにお願いします）'!$B97,基本データ入力!$A$4:$V$203,$F$1,0))</f>
        <v/>
      </c>
      <c r="G97" s="7" t="str">
        <f>IF($B97="","",VLOOKUP('処理用（さわらないようにお願いします）'!$B97,基本データ入力!$A$3:$V$203,'処理用（さわらないようにお願いします）'!G$1,0))</f>
        <v/>
      </c>
      <c r="H97" s="7" t="str">
        <f>IF(基本データ入力!G98="","",基本データ入力!$C$4)</f>
        <v/>
      </c>
      <c r="I97" s="7" t="str">
        <f>IF($B97="","",VLOOKUP('処理用（さわらないようにお願いします）'!$B97,基本データ入力!$A$3:$V$203,'処理用（さわらないようにお願いします）'!I$1,0))</f>
        <v/>
      </c>
      <c r="J97" s="7" t="str">
        <f>IF(基本データ入力!G98="","",TRIM(基本データ入力!$C$7))</f>
        <v/>
      </c>
      <c r="K97" s="7" t="str">
        <f>IF($B97="","",VLOOKUP('処理用（さわらないようにお願いします）'!$B97,基本データ入力!$A$4:$V$203,'処理用（さわらないようにお願いします）'!K$1,0))</f>
        <v/>
      </c>
      <c r="L97" s="9" t="str">
        <f>IF(一覧表!E117="","",一覧表!E117)</f>
        <v/>
      </c>
      <c r="M97" s="8" t="str">
        <f>IF(一覧表!F117="","",一覧表!F117)</f>
        <v/>
      </c>
      <c r="N97" s="8" t="str">
        <f>IF(一覧表!G117="","",一覧表!G117)</f>
        <v/>
      </c>
      <c r="O97" s="319" t="str">
        <f>IF(一覧表!H117="","",一覧表!H117)</f>
        <v/>
      </c>
      <c r="P97" s="320" t="str">
        <f>IF(一覧表!I117="","",一覧表!I117)</f>
        <v/>
      </c>
      <c r="Q97" s="10" t="str">
        <f>IF(一覧表!J117="","",一覧表!J117)</f>
        <v/>
      </c>
      <c r="R97" s="8" t="str">
        <f>IF(一覧表!K117="","",一覧表!K117)</f>
        <v/>
      </c>
      <c r="S97" s="8" t="str">
        <f>IF(一覧表!L117="","",一覧表!L117)</f>
        <v/>
      </c>
      <c r="T97" s="8" t="str">
        <f>IF(一覧表!M117="","",一覧表!M117)</f>
        <v/>
      </c>
      <c r="U97" s="321" t="str">
        <f>IF(一覧表!N117="","",一覧表!N117)</f>
        <v/>
      </c>
      <c r="V97" s="7" t="str">
        <f>IF($B97="","",VLOOKUP('処理用（さわらないようにお願いします）'!$B97,基本データ入力!$A$3:$V$203,'処理用（さわらないようにお願いします）'!V$1,0))</f>
        <v/>
      </c>
      <c r="W97" s="7" t="str">
        <f>IF($B97="","",VLOOKUP('処理用（さわらないようにお願いします）'!$B97,基本データ入力!$A$3:$V$203,'処理用（さわらないようにお願いします）'!W$1,0))</f>
        <v/>
      </c>
      <c r="AB97" t="str">
        <f t="shared" si="8"/>
        <v/>
      </c>
    </row>
    <row r="98" spans="1:28" ht="14.25" x14ac:dyDescent="0.15">
      <c r="A98">
        <v>96</v>
      </c>
      <c r="B98" t="str">
        <f t="shared" si="6"/>
        <v/>
      </c>
      <c r="C98">
        <f>COUNTIF($F$3:F98,"1")</f>
        <v>0</v>
      </c>
      <c r="D98">
        <f>COUNTIF($F$3:F98,"2")</f>
        <v>0</v>
      </c>
      <c r="E98" t="str">
        <f t="shared" si="7"/>
        <v/>
      </c>
      <c r="F98" s="7" t="str">
        <f>IF($B98="","",VLOOKUP('処理用（さわらないようにお願いします）'!$B98,基本データ入力!$A$4:$V$203,$F$1,0))</f>
        <v/>
      </c>
      <c r="G98" s="7" t="str">
        <f>IF($B98="","",VLOOKUP('処理用（さわらないようにお願いします）'!$B98,基本データ入力!$A$3:$V$203,'処理用（さわらないようにお願いします）'!G$1,0))</f>
        <v/>
      </c>
      <c r="H98" s="7" t="str">
        <f>IF(基本データ入力!G99="","",基本データ入力!$C$4)</f>
        <v/>
      </c>
      <c r="I98" s="7" t="str">
        <f>IF($B98="","",VLOOKUP('処理用（さわらないようにお願いします）'!$B98,基本データ入力!$A$3:$V$203,'処理用（さわらないようにお願いします）'!I$1,0))</f>
        <v/>
      </c>
      <c r="J98" s="7" t="str">
        <f>IF(基本データ入力!G99="","",TRIM(基本データ入力!$C$7))</f>
        <v/>
      </c>
      <c r="K98" s="7" t="str">
        <f>IF($B98="","",VLOOKUP('処理用（さわらないようにお願いします）'!$B98,基本データ入力!$A$4:$V$203,'処理用（さわらないようにお願いします）'!K$1,0))</f>
        <v/>
      </c>
      <c r="L98" s="9" t="str">
        <f>IF(一覧表!E118="","",一覧表!E118)</f>
        <v/>
      </c>
      <c r="M98" s="8" t="str">
        <f>IF(一覧表!F118="","",一覧表!F118)</f>
        <v/>
      </c>
      <c r="N98" s="8" t="str">
        <f>IF(一覧表!G118="","",一覧表!G118)</f>
        <v/>
      </c>
      <c r="O98" s="319" t="str">
        <f>IF(一覧表!H118="","",一覧表!H118)</f>
        <v/>
      </c>
      <c r="P98" s="320" t="str">
        <f>IF(一覧表!I118="","",一覧表!I118)</f>
        <v/>
      </c>
      <c r="Q98" s="10" t="str">
        <f>IF(一覧表!J118="","",一覧表!J118)</f>
        <v/>
      </c>
      <c r="R98" s="8" t="str">
        <f>IF(一覧表!K118="","",一覧表!K118)</f>
        <v/>
      </c>
      <c r="S98" s="8" t="str">
        <f>IF(一覧表!L118="","",一覧表!L118)</f>
        <v/>
      </c>
      <c r="T98" s="8" t="str">
        <f>IF(一覧表!M118="","",一覧表!M118)</f>
        <v/>
      </c>
      <c r="U98" s="321" t="str">
        <f>IF(一覧表!N118="","",一覧表!N118)</f>
        <v/>
      </c>
      <c r="V98" s="7" t="str">
        <f>IF($B98="","",VLOOKUP('処理用（さわらないようにお願いします）'!$B98,基本データ入力!$A$3:$V$203,'処理用（さわらないようにお願いします）'!V$1,0))</f>
        <v/>
      </c>
      <c r="W98" s="7" t="str">
        <f>IF($B98="","",VLOOKUP('処理用（さわらないようにお願いします）'!$B98,基本データ入力!$A$3:$V$203,'処理用（さわらないようにお願いします）'!W$1,0))</f>
        <v/>
      </c>
      <c r="AB98" t="str">
        <f t="shared" si="8"/>
        <v/>
      </c>
    </row>
    <row r="99" spans="1:28" ht="14.25" x14ac:dyDescent="0.15">
      <c r="A99">
        <v>97</v>
      </c>
      <c r="B99" t="str">
        <f t="shared" si="6"/>
        <v/>
      </c>
      <c r="C99">
        <f>COUNTIF($F$3:F99,"1")</f>
        <v>0</v>
      </c>
      <c r="D99">
        <f>COUNTIF($F$3:F99,"2")</f>
        <v>0</v>
      </c>
      <c r="E99" t="str">
        <f t="shared" si="7"/>
        <v/>
      </c>
      <c r="F99" s="7" t="str">
        <f>IF($B99="","",VLOOKUP('処理用（さわらないようにお願いします）'!$B99,基本データ入力!$A$4:$V$203,$F$1,0))</f>
        <v/>
      </c>
      <c r="G99" s="7" t="str">
        <f>IF($B99="","",VLOOKUP('処理用（さわらないようにお願いします）'!$B99,基本データ入力!$A$3:$V$203,'処理用（さわらないようにお願いします）'!G$1,0))</f>
        <v/>
      </c>
      <c r="H99" s="7" t="str">
        <f>IF(基本データ入力!G100="","",基本データ入力!$C$4)</f>
        <v/>
      </c>
      <c r="I99" s="7" t="str">
        <f>IF($B99="","",VLOOKUP('処理用（さわらないようにお願いします）'!$B99,基本データ入力!$A$3:$V$203,'処理用（さわらないようにお願いします）'!I$1,0))</f>
        <v/>
      </c>
      <c r="J99" s="7" t="str">
        <f>IF(基本データ入力!G100="","",TRIM(基本データ入力!$C$7))</f>
        <v/>
      </c>
      <c r="K99" s="7" t="str">
        <f>IF($B99="","",VLOOKUP('処理用（さわらないようにお願いします）'!$B99,基本データ入力!$A$4:$V$203,'処理用（さわらないようにお願いします）'!K$1,0))</f>
        <v/>
      </c>
      <c r="L99" s="9" t="str">
        <f>IF(一覧表!E119="","",一覧表!E119)</f>
        <v/>
      </c>
      <c r="M99" s="8" t="str">
        <f>IF(一覧表!F119="","",一覧表!F119)</f>
        <v/>
      </c>
      <c r="N99" s="8" t="str">
        <f>IF(一覧表!G119="","",一覧表!G119)</f>
        <v/>
      </c>
      <c r="O99" s="319" t="str">
        <f>IF(一覧表!H119="","",一覧表!H119)</f>
        <v/>
      </c>
      <c r="P99" s="320" t="str">
        <f>IF(一覧表!I119="","",一覧表!I119)</f>
        <v/>
      </c>
      <c r="Q99" s="10" t="str">
        <f>IF(一覧表!J119="","",一覧表!J119)</f>
        <v/>
      </c>
      <c r="R99" s="8" t="str">
        <f>IF(一覧表!K119="","",一覧表!K119)</f>
        <v/>
      </c>
      <c r="S99" s="8" t="str">
        <f>IF(一覧表!L119="","",一覧表!L119)</f>
        <v/>
      </c>
      <c r="T99" s="8" t="str">
        <f>IF(一覧表!M119="","",一覧表!M119)</f>
        <v/>
      </c>
      <c r="U99" s="321" t="str">
        <f>IF(一覧表!N119="","",一覧表!N119)</f>
        <v/>
      </c>
      <c r="V99" s="7" t="str">
        <f>IF($B99="","",VLOOKUP('処理用（さわらないようにお願いします）'!$B99,基本データ入力!$A$3:$V$203,'処理用（さわらないようにお願いします）'!V$1,0))</f>
        <v/>
      </c>
      <c r="W99" s="7" t="str">
        <f>IF($B99="","",VLOOKUP('処理用（さわらないようにお願いします）'!$B99,基本データ入力!$A$3:$V$203,'処理用（さわらないようにお願いします）'!W$1,0))</f>
        <v/>
      </c>
      <c r="AB99" t="str">
        <f t="shared" si="8"/>
        <v/>
      </c>
    </row>
    <row r="100" spans="1:28" ht="14.25" x14ac:dyDescent="0.15">
      <c r="A100">
        <v>98</v>
      </c>
      <c r="B100" t="str">
        <f t="shared" si="6"/>
        <v/>
      </c>
      <c r="C100">
        <f>COUNTIF($F$3:F100,"1")</f>
        <v>0</v>
      </c>
      <c r="D100">
        <f>COUNTIF($F$3:F100,"2")</f>
        <v>0</v>
      </c>
      <c r="E100" t="str">
        <f t="shared" si="7"/>
        <v/>
      </c>
      <c r="F100" s="7" t="str">
        <f>IF($B100="","",VLOOKUP('処理用（さわらないようにお願いします）'!$B100,基本データ入力!$A$4:$V$203,$F$1,0))</f>
        <v/>
      </c>
      <c r="G100" s="7" t="str">
        <f>IF($B100="","",VLOOKUP('処理用（さわらないようにお願いします）'!$B100,基本データ入力!$A$3:$V$203,'処理用（さわらないようにお願いします）'!G$1,0))</f>
        <v/>
      </c>
      <c r="H100" s="7" t="str">
        <f>IF(基本データ入力!G101="","",基本データ入力!$C$4)</f>
        <v/>
      </c>
      <c r="I100" s="7" t="str">
        <f>IF($B100="","",VLOOKUP('処理用（さわらないようにお願いします）'!$B100,基本データ入力!$A$3:$V$203,'処理用（さわらないようにお願いします）'!I$1,0))</f>
        <v/>
      </c>
      <c r="J100" s="7" t="str">
        <f>IF(基本データ入力!G101="","",TRIM(基本データ入力!$C$7))</f>
        <v/>
      </c>
      <c r="K100" s="7" t="str">
        <f>IF($B100="","",VLOOKUP('処理用（さわらないようにお願いします）'!$B100,基本データ入力!$A$4:$V$203,'処理用（さわらないようにお願いします）'!K$1,0))</f>
        <v/>
      </c>
      <c r="L100" s="9" t="str">
        <f>IF(一覧表!E120="","",一覧表!E120)</f>
        <v/>
      </c>
      <c r="M100" s="8" t="str">
        <f>IF(一覧表!F120="","",一覧表!F120)</f>
        <v/>
      </c>
      <c r="N100" s="8" t="str">
        <f>IF(一覧表!G120="","",一覧表!G120)</f>
        <v/>
      </c>
      <c r="O100" s="319" t="str">
        <f>IF(一覧表!H120="","",一覧表!H120)</f>
        <v/>
      </c>
      <c r="P100" s="320" t="str">
        <f>IF(一覧表!I120="","",一覧表!I120)</f>
        <v/>
      </c>
      <c r="Q100" s="10" t="str">
        <f>IF(一覧表!J120="","",一覧表!J120)</f>
        <v/>
      </c>
      <c r="R100" s="8" t="str">
        <f>IF(一覧表!K120="","",一覧表!K120)</f>
        <v/>
      </c>
      <c r="S100" s="8" t="str">
        <f>IF(一覧表!L120="","",一覧表!L120)</f>
        <v/>
      </c>
      <c r="T100" s="8" t="str">
        <f>IF(一覧表!M120="","",一覧表!M120)</f>
        <v/>
      </c>
      <c r="U100" s="321" t="str">
        <f>IF(一覧表!N120="","",一覧表!N120)</f>
        <v/>
      </c>
      <c r="V100" s="7" t="str">
        <f>IF($B100="","",VLOOKUP('処理用（さわらないようにお願いします）'!$B100,基本データ入力!$A$3:$V$203,'処理用（さわらないようにお願いします）'!V$1,0))</f>
        <v/>
      </c>
      <c r="W100" s="7" t="str">
        <f>IF($B100="","",VLOOKUP('処理用（さわらないようにお願いします）'!$B100,基本データ入力!$A$3:$V$203,'処理用（さわらないようにお願いします）'!W$1,0))</f>
        <v/>
      </c>
      <c r="AB100" t="str">
        <f t="shared" si="8"/>
        <v/>
      </c>
    </row>
    <row r="101" spans="1:28" ht="14.25" x14ac:dyDescent="0.15">
      <c r="A101">
        <v>99</v>
      </c>
      <c r="B101" t="str">
        <f t="shared" si="6"/>
        <v/>
      </c>
      <c r="C101">
        <f>COUNTIF($F$3:F101,"1")</f>
        <v>0</v>
      </c>
      <c r="D101">
        <f>COUNTIF($F$3:F101,"2")</f>
        <v>0</v>
      </c>
      <c r="E101" t="str">
        <f t="shared" si="7"/>
        <v/>
      </c>
      <c r="F101" s="7" t="str">
        <f>IF($B101="","",VLOOKUP('処理用（さわらないようにお願いします）'!$B101,基本データ入力!$A$4:$V$203,$F$1,0))</f>
        <v/>
      </c>
      <c r="G101" s="7" t="str">
        <f>IF($B101="","",VLOOKUP('処理用（さわらないようにお願いします）'!$B101,基本データ入力!$A$3:$V$203,'処理用（さわらないようにお願いします）'!G$1,0))</f>
        <v/>
      </c>
      <c r="H101" s="7" t="str">
        <f>IF(基本データ入力!G102="","",基本データ入力!$C$4)</f>
        <v/>
      </c>
      <c r="I101" s="7" t="str">
        <f>IF($B101="","",VLOOKUP('処理用（さわらないようにお願いします）'!$B101,基本データ入力!$A$3:$V$203,'処理用（さわらないようにお願いします）'!I$1,0))</f>
        <v/>
      </c>
      <c r="J101" s="7" t="str">
        <f>IF(基本データ入力!G102="","",TRIM(基本データ入力!$C$7))</f>
        <v/>
      </c>
      <c r="K101" s="7" t="str">
        <f>IF($B101="","",VLOOKUP('処理用（さわらないようにお願いします）'!$B101,基本データ入力!$A$4:$V$203,'処理用（さわらないようにお願いします）'!K$1,0))</f>
        <v/>
      </c>
      <c r="L101" s="9" t="str">
        <f>IF(一覧表!E121="","",一覧表!E121)</f>
        <v/>
      </c>
      <c r="M101" s="8" t="str">
        <f>IF(一覧表!F121="","",一覧表!F121)</f>
        <v/>
      </c>
      <c r="N101" s="8" t="str">
        <f>IF(一覧表!G121="","",一覧表!G121)</f>
        <v/>
      </c>
      <c r="O101" s="319" t="str">
        <f>IF(一覧表!H121="","",一覧表!H121)</f>
        <v/>
      </c>
      <c r="P101" s="320" t="str">
        <f>IF(一覧表!I121="","",一覧表!I121)</f>
        <v/>
      </c>
      <c r="Q101" s="10" t="str">
        <f>IF(一覧表!J121="","",一覧表!J121)</f>
        <v/>
      </c>
      <c r="R101" s="8" t="str">
        <f>IF(一覧表!K121="","",一覧表!K121)</f>
        <v/>
      </c>
      <c r="S101" s="8" t="str">
        <f>IF(一覧表!L121="","",一覧表!L121)</f>
        <v/>
      </c>
      <c r="T101" s="8" t="str">
        <f>IF(一覧表!M121="","",一覧表!M121)</f>
        <v/>
      </c>
      <c r="U101" s="321" t="str">
        <f>IF(一覧表!N121="","",一覧表!N121)</f>
        <v/>
      </c>
      <c r="V101" s="7" t="str">
        <f>IF($B101="","",VLOOKUP('処理用（さわらないようにお願いします）'!$B101,基本データ入力!$A$3:$V$203,'処理用（さわらないようにお願いします）'!V$1,0))</f>
        <v/>
      </c>
      <c r="W101" s="7" t="str">
        <f>IF($B101="","",VLOOKUP('処理用（さわらないようにお願いします）'!$B101,基本データ入力!$A$3:$V$203,'処理用（さわらないようにお願いします）'!W$1,0))</f>
        <v/>
      </c>
      <c r="AB101" t="str">
        <f t="shared" si="8"/>
        <v/>
      </c>
    </row>
    <row r="102" spans="1:28" ht="14.25" x14ac:dyDescent="0.15">
      <c r="A102">
        <v>100</v>
      </c>
      <c r="B102" t="str">
        <f t="shared" si="6"/>
        <v/>
      </c>
      <c r="C102">
        <f>COUNTIF($F$3:F102,"1")</f>
        <v>0</v>
      </c>
      <c r="D102">
        <f>COUNTIF($F$3:F102,"2")</f>
        <v>0</v>
      </c>
      <c r="E102" t="str">
        <f t="shared" si="7"/>
        <v/>
      </c>
      <c r="F102" s="7" t="str">
        <f>IF($B102="","",VLOOKUP('処理用（さわらないようにお願いします）'!$B102,基本データ入力!$A$4:$V$203,$F$1,0))</f>
        <v/>
      </c>
      <c r="G102" s="7" t="str">
        <f>IF($B102="","",VLOOKUP('処理用（さわらないようにお願いします）'!$B102,基本データ入力!$A$3:$V$203,'処理用（さわらないようにお願いします）'!G$1,0))</f>
        <v/>
      </c>
      <c r="H102" s="7" t="str">
        <f>IF(基本データ入力!G103="","",基本データ入力!$C$4)</f>
        <v/>
      </c>
      <c r="I102" s="7" t="str">
        <f>IF($B102="","",VLOOKUP('処理用（さわらないようにお願いします）'!$B102,基本データ入力!$A$3:$V$203,'処理用（さわらないようにお願いします）'!I$1,0))</f>
        <v/>
      </c>
      <c r="J102" s="7" t="str">
        <f>IF(基本データ入力!G103="","",TRIM(基本データ入力!$C$7))</f>
        <v/>
      </c>
      <c r="K102" s="7" t="str">
        <f>IF($B102="","",VLOOKUP('処理用（さわらないようにお願いします）'!$B102,基本データ入力!$A$4:$V$203,'処理用（さわらないようにお願いします）'!K$1,0))</f>
        <v/>
      </c>
      <c r="L102" s="9" t="str">
        <f>IF(一覧表!E122="","",一覧表!E122)</f>
        <v/>
      </c>
      <c r="M102" s="8" t="str">
        <f>IF(一覧表!F122="","",一覧表!F122)</f>
        <v/>
      </c>
      <c r="N102" s="8" t="str">
        <f>IF(一覧表!G122="","",一覧表!G122)</f>
        <v/>
      </c>
      <c r="O102" s="319" t="str">
        <f>IF(一覧表!H122="","",一覧表!H122)</f>
        <v/>
      </c>
      <c r="P102" s="320" t="str">
        <f>IF(一覧表!I122="","",一覧表!I122)</f>
        <v/>
      </c>
      <c r="Q102" s="10" t="str">
        <f>IF(一覧表!J122="","",一覧表!J122)</f>
        <v/>
      </c>
      <c r="R102" s="8" t="str">
        <f>IF(一覧表!K122="","",一覧表!K122)</f>
        <v/>
      </c>
      <c r="S102" s="8" t="str">
        <f>IF(一覧表!L122="","",一覧表!L122)</f>
        <v/>
      </c>
      <c r="T102" s="8" t="str">
        <f>IF(一覧表!M122="","",一覧表!M122)</f>
        <v/>
      </c>
      <c r="U102" s="321" t="str">
        <f>IF(一覧表!N122="","",一覧表!N122)</f>
        <v/>
      </c>
      <c r="V102" s="7" t="str">
        <f>IF($B102="","",VLOOKUP('処理用（さわらないようにお願いします）'!$B102,基本データ入力!$A$3:$V$203,'処理用（さわらないようにお願いします）'!V$1,0))</f>
        <v/>
      </c>
      <c r="W102" s="7" t="str">
        <f>IF($B102="","",VLOOKUP('処理用（さわらないようにお願いします）'!$B102,基本データ入力!$A$3:$V$203,'処理用（さわらないようにお願いします）'!W$1,0))</f>
        <v/>
      </c>
      <c r="AB102" t="str">
        <f t="shared" si="8"/>
        <v/>
      </c>
    </row>
    <row r="103" spans="1:28" ht="14.25" x14ac:dyDescent="0.15">
      <c r="A103">
        <v>101</v>
      </c>
      <c r="B103" t="str">
        <f t="shared" si="6"/>
        <v/>
      </c>
      <c r="C103">
        <f>COUNTIF($F$3:F103,"1")</f>
        <v>0</v>
      </c>
      <c r="D103">
        <f>COUNTIF($F$3:F103,"2")</f>
        <v>0</v>
      </c>
      <c r="E103" t="str">
        <f t="shared" si="7"/>
        <v/>
      </c>
      <c r="F103" s="7" t="str">
        <f>IF($B103="","",VLOOKUP('処理用（さわらないようにお願いします）'!$B103,基本データ入力!$A$4:$V$203,$F$1,0))</f>
        <v/>
      </c>
      <c r="G103" s="7" t="str">
        <f>IF($B103="","",VLOOKUP('処理用（さわらないようにお願いします）'!$B103,基本データ入力!$A$3:$V$203,'処理用（さわらないようにお願いします）'!G$1,0))</f>
        <v/>
      </c>
      <c r="H103" s="7" t="str">
        <f>IF(基本データ入力!G104="","",基本データ入力!$C$4)</f>
        <v/>
      </c>
      <c r="I103" s="7" t="str">
        <f>IF($B103="","",VLOOKUP('処理用（さわらないようにお願いします）'!$B103,基本データ入力!$A$3:$V$203,'処理用（さわらないようにお願いします）'!I$1,0))</f>
        <v/>
      </c>
      <c r="J103" s="7" t="str">
        <f>IF(基本データ入力!G104="","",TRIM(基本データ入力!$C$7))</f>
        <v/>
      </c>
      <c r="K103" s="7" t="str">
        <f>IF($B103="","",VLOOKUP('処理用（さわらないようにお願いします）'!$B103,基本データ入力!$A$4:$V$203,'処理用（さわらないようにお願いします）'!K$1,0))</f>
        <v/>
      </c>
      <c r="L103" s="9" t="str">
        <f>IF(一覧表!E123="","",一覧表!E123)</f>
        <v/>
      </c>
      <c r="M103" s="8" t="str">
        <f>IF(一覧表!F123="","",一覧表!F123)</f>
        <v/>
      </c>
      <c r="N103" s="8" t="str">
        <f>IF(一覧表!G123="","",一覧表!G123)</f>
        <v/>
      </c>
      <c r="O103" s="319" t="str">
        <f>IF(一覧表!H123="","",一覧表!H123)</f>
        <v/>
      </c>
      <c r="P103" s="320" t="str">
        <f>IF(一覧表!I123="","",一覧表!I123)</f>
        <v/>
      </c>
      <c r="Q103" s="10" t="str">
        <f>IF(一覧表!J123="","",一覧表!J123)</f>
        <v/>
      </c>
      <c r="R103" s="8" t="str">
        <f>IF(一覧表!K123="","",一覧表!K123)</f>
        <v/>
      </c>
      <c r="S103" s="8" t="str">
        <f>IF(一覧表!L123="","",一覧表!L123)</f>
        <v/>
      </c>
      <c r="T103" s="8" t="str">
        <f>IF(一覧表!M123="","",一覧表!M123)</f>
        <v/>
      </c>
      <c r="U103" s="321" t="str">
        <f>IF(一覧表!N123="","",一覧表!N123)</f>
        <v/>
      </c>
      <c r="V103" s="7" t="str">
        <f>IF($B103="","",VLOOKUP('処理用（さわらないようにお願いします）'!$B103,基本データ入力!$A$3:$V$203,'処理用（さわらないようにお願いします）'!V$1,0))</f>
        <v/>
      </c>
      <c r="W103" s="7" t="str">
        <f>IF($B103="","",VLOOKUP('処理用（さわらないようにお願いします）'!$B103,基本データ入力!$A$3:$V$203,'処理用（さわらないようにお願いします）'!W$1,0))</f>
        <v/>
      </c>
      <c r="AB103" t="str">
        <f t="shared" si="8"/>
        <v/>
      </c>
    </row>
    <row r="104" spans="1:28" ht="14.25" x14ac:dyDescent="0.15">
      <c r="A104">
        <v>102</v>
      </c>
      <c r="B104" t="str">
        <f t="shared" si="6"/>
        <v/>
      </c>
      <c r="C104">
        <f>COUNTIF($F$3:F104,"1")</f>
        <v>0</v>
      </c>
      <c r="D104">
        <f>COUNTIF($F$3:F104,"2")</f>
        <v>0</v>
      </c>
      <c r="E104" t="str">
        <f t="shared" si="7"/>
        <v/>
      </c>
      <c r="F104" s="7" t="str">
        <f>IF($B104="","",VLOOKUP('処理用（さわらないようにお願いします）'!$B104,基本データ入力!$A$4:$V$203,$F$1,0))</f>
        <v/>
      </c>
      <c r="G104" s="7" t="str">
        <f>IF($B104="","",VLOOKUP('処理用（さわらないようにお願いします）'!$B104,基本データ入力!$A$3:$V$203,'処理用（さわらないようにお願いします）'!G$1,0))</f>
        <v/>
      </c>
      <c r="H104" s="7" t="str">
        <f>IF(基本データ入力!G105="","",基本データ入力!$C$4)</f>
        <v/>
      </c>
      <c r="I104" s="7" t="str">
        <f>IF($B104="","",VLOOKUP('処理用（さわらないようにお願いします）'!$B104,基本データ入力!$A$3:$V$203,'処理用（さわらないようにお願いします）'!I$1,0))</f>
        <v/>
      </c>
      <c r="J104" s="7" t="str">
        <f>IF(基本データ入力!G105="","",TRIM(基本データ入力!$C$7))</f>
        <v/>
      </c>
      <c r="K104" s="7" t="str">
        <f>IF($B104="","",VLOOKUP('処理用（さわらないようにお願いします）'!$B104,基本データ入力!$A$4:$V$203,'処理用（さわらないようにお願いします）'!K$1,0))</f>
        <v/>
      </c>
      <c r="L104" s="9" t="str">
        <f>IF(一覧表!E124="","",一覧表!E124)</f>
        <v/>
      </c>
      <c r="M104" s="8" t="str">
        <f>IF(一覧表!F124="","",一覧表!F124)</f>
        <v/>
      </c>
      <c r="N104" s="8" t="str">
        <f>IF(一覧表!G124="","",一覧表!G124)</f>
        <v/>
      </c>
      <c r="O104" s="319" t="str">
        <f>IF(一覧表!H124="","",一覧表!H124)</f>
        <v/>
      </c>
      <c r="P104" s="320" t="str">
        <f>IF(一覧表!I124="","",一覧表!I124)</f>
        <v/>
      </c>
      <c r="Q104" s="10" t="str">
        <f>IF(一覧表!J124="","",一覧表!J124)</f>
        <v/>
      </c>
      <c r="R104" s="8" t="str">
        <f>IF(一覧表!K124="","",一覧表!K124)</f>
        <v/>
      </c>
      <c r="S104" s="8" t="str">
        <f>IF(一覧表!L124="","",一覧表!L124)</f>
        <v/>
      </c>
      <c r="T104" s="8" t="str">
        <f>IF(一覧表!M124="","",一覧表!M124)</f>
        <v/>
      </c>
      <c r="U104" s="321" t="str">
        <f>IF(一覧表!N124="","",一覧表!N124)</f>
        <v/>
      </c>
      <c r="V104" s="7" t="str">
        <f>IF($B104="","",VLOOKUP('処理用（さわらないようにお願いします）'!$B104,基本データ入力!$A$3:$V$203,'処理用（さわらないようにお願いします）'!V$1,0))</f>
        <v/>
      </c>
      <c r="W104" s="7" t="str">
        <f>IF($B104="","",VLOOKUP('処理用（さわらないようにお願いします）'!$B104,基本データ入力!$A$3:$V$203,'処理用（さわらないようにお願いします）'!W$1,0))</f>
        <v/>
      </c>
      <c r="AB104" t="str">
        <f t="shared" si="8"/>
        <v/>
      </c>
    </row>
    <row r="105" spans="1:28" ht="14.25" x14ac:dyDescent="0.15">
      <c r="A105">
        <v>103</v>
      </c>
      <c r="B105" t="str">
        <f t="shared" si="6"/>
        <v/>
      </c>
      <c r="C105">
        <f>COUNTIF($F$3:F105,"1")</f>
        <v>0</v>
      </c>
      <c r="D105">
        <f>COUNTIF($F$3:F105,"2")</f>
        <v>0</v>
      </c>
      <c r="E105" t="str">
        <f t="shared" si="7"/>
        <v/>
      </c>
      <c r="F105" s="7" t="str">
        <f>IF($B105="","",VLOOKUP('処理用（さわらないようにお願いします）'!$B105,基本データ入力!$A$4:$V$203,$F$1,0))</f>
        <v/>
      </c>
      <c r="G105" s="7" t="str">
        <f>IF($B105="","",VLOOKUP('処理用（さわらないようにお願いします）'!$B105,基本データ入力!$A$3:$V$203,'処理用（さわらないようにお願いします）'!G$1,0))</f>
        <v/>
      </c>
      <c r="H105" s="7" t="str">
        <f>IF(基本データ入力!G106="","",基本データ入力!$C$4)</f>
        <v/>
      </c>
      <c r="I105" s="7" t="str">
        <f>IF($B105="","",VLOOKUP('処理用（さわらないようにお願いします）'!$B105,基本データ入力!$A$3:$V$203,'処理用（さわらないようにお願いします）'!I$1,0))</f>
        <v/>
      </c>
      <c r="J105" s="7" t="str">
        <f>IF(基本データ入力!G106="","",TRIM(基本データ入力!$C$7))</f>
        <v/>
      </c>
      <c r="K105" s="7" t="str">
        <f>IF($B105="","",VLOOKUP('処理用（さわらないようにお願いします）'!$B105,基本データ入力!$A$4:$V$203,'処理用（さわらないようにお願いします）'!K$1,0))</f>
        <v/>
      </c>
      <c r="L105" s="9" t="str">
        <f>IF(一覧表!E125="","",一覧表!E125)</f>
        <v/>
      </c>
      <c r="M105" s="8" t="str">
        <f>IF(一覧表!F125="","",一覧表!F125)</f>
        <v/>
      </c>
      <c r="N105" s="8" t="str">
        <f>IF(一覧表!G125="","",一覧表!G125)</f>
        <v/>
      </c>
      <c r="O105" s="319" t="str">
        <f>IF(一覧表!H125="","",一覧表!H125)</f>
        <v/>
      </c>
      <c r="P105" s="320" t="str">
        <f>IF(一覧表!I125="","",一覧表!I125)</f>
        <v/>
      </c>
      <c r="Q105" s="10" t="str">
        <f>IF(一覧表!J125="","",一覧表!J125)</f>
        <v/>
      </c>
      <c r="R105" s="8" t="str">
        <f>IF(一覧表!K125="","",一覧表!K125)</f>
        <v/>
      </c>
      <c r="S105" s="8" t="str">
        <f>IF(一覧表!L125="","",一覧表!L125)</f>
        <v/>
      </c>
      <c r="T105" s="8" t="str">
        <f>IF(一覧表!M125="","",一覧表!M125)</f>
        <v/>
      </c>
      <c r="U105" s="321" t="str">
        <f>IF(一覧表!N125="","",一覧表!N125)</f>
        <v/>
      </c>
      <c r="V105" s="7" t="str">
        <f>IF($B105="","",VLOOKUP('処理用（さわらないようにお願いします）'!$B105,基本データ入力!$A$3:$V$203,'処理用（さわらないようにお願いします）'!V$1,0))</f>
        <v/>
      </c>
      <c r="W105" s="7" t="str">
        <f>IF($B105="","",VLOOKUP('処理用（さわらないようにお願いします）'!$B105,基本データ入力!$A$3:$V$203,'処理用（さわらないようにお願いします）'!W$1,0))</f>
        <v/>
      </c>
      <c r="AB105" t="str">
        <f t="shared" si="8"/>
        <v/>
      </c>
    </row>
    <row r="106" spans="1:28" ht="14.25" x14ac:dyDescent="0.15">
      <c r="A106">
        <v>104</v>
      </c>
      <c r="B106" t="str">
        <f t="shared" si="6"/>
        <v/>
      </c>
      <c r="C106">
        <f>COUNTIF($F$3:F106,"1")</f>
        <v>0</v>
      </c>
      <c r="D106">
        <f>COUNTIF($F$3:F106,"2")</f>
        <v>0</v>
      </c>
      <c r="E106" t="str">
        <f t="shared" si="7"/>
        <v/>
      </c>
      <c r="F106" s="7" t="str">
        <f>IF($B106="","",VLOOKUP('処理用（さわらないようにお願いします）'!$B106,基本データ入力!$A$4:$V$203,$F$1,0))</f>
        <v/>
      </c>
      <c r="G106" s="7" t="str">
        <f>IF($B106="","",VLOOKUP('処理用（さわらないようにお願いします）'!$B106,基本データ入力!$A$3:$V$203,'処理用（さわらないようにお願いします）'!G$1,0))</f>
        <v/>
      </c>
      <c r="H106" s="7" t="str">
        <f>IF(基本データ入力!G107="","",基本データ入力!$C$4)</f>
        <v/>
      </c>
      <c r="I106" s="7" t="str">
        <f>IF($B106="","",VLOOKUP('処理用（さわらないようにお願いします）'!$B106,基本データ入力!$A$3:$V$203,'処理用（さわらないようにお願いします）'!I$1,0))</f>
        <v/>
      </c>
      <c r="J106" s="7" t="str">
        <f>IF(基本データ入力!G107="","",TRIM(基本データ入力!$C$7))</f>
        <v/>
      </c>
      <c r="K106" s="7" t="str">
        <f>IF($B106="","",VLOOKUP('処理用（さわらないようにお願いします）'!$B106,基本データ入力!$A$4:$V$203,'処理用（さわらないようにお願いします）'!K$1,0))</f>
        <v/>
      </c>
      <c r="L106" s="9" t="str">
        <f>IF(一覧表!E126="","",一覧表!E126)</f>
        <v/>
      </c>
      <c r="M106" s="8" t="str">
        <f>IF(一覧表!F126="","",一覧表!F126)</f>
        <v/>
      </c>
      <c r="N106" s="8" t="str">
        <f>IF(一覧表!G126="","",一覧表!G126)</f>
        <v/>
      </c>
      <c r="O106" s="319" t="str">
        <f>IF(一覧表!H126="","",一覧表!H126)</f>
        <v/>
      </c>
      <c r="P106" s="320" t="str">
        <f>IF(一覧表!I126="","",一覧表!I126)</f>
        <v/>
      </c>
      <c r="Q106" s="10" t="str">
        <f>IF(一覧表!J126="","",一覧表!J126)</f>
        <v/>
      </c>
      <c r="R106" s="8" t="str">
        <f>IF(一覧表!K126="","",一覧表!K126)</f>
        <v/>
      </c>
      <c r="S106" s="8" t="str">
        <f>IF(一覧表!L126="","",一覧表!L126)</f>
        <v/>
      </c>
      <c r="T106" s="8" t="str">
        <f>IF(一覧表!M126="","",一覧表!M126)</f>
        <v/>
      </c>
      <c r="U106" s="321" t="str">
        <f>IF(一覧表!N126="","",一覧表!N126)</f>
        <v/>
      </c>
      <c r="V106" s="7" t="str">
        <f>IF($B106="","",VLOOKUP('処理用（さわらないようにお願いします）'!$B106,基本データ入力!$A$3:$V$203,'処理用（さわらないようにお願いします）'!V$1,0))</f>
        <v/>
      </c>
      <c r="W106" s="7" t="str">
        <f>IF($B106="","",VLOOKUP('処理用（さわらないようにお願いします）'!$B106,基本データ入力!$A$3:$V$203,'処理用（さわらないようにお願いします）'!W$1,0))</f>
        <v/>
      </c>
      <c r="AB106" t="str">
        <f t="shared" si="8"/>
        <v/>
      </c>
    </row>
    <row r="107" spans="1:28" ht="14.25" x14ac:dyDescent="0.15">
      <c r="A107">
        <v>105</v>
      </c>
      <c r="B107" t="str">
        <f t="shared" si="6"/>
        <v/>
      </c>
      <c r="C107">
        <f>COUNTIF($F$3:F107,"1")</f>
        <v>0</v>
      </c>
      <c r="D107">
        <f>COUNTIF($F$3:F107,"2")</f>
        <v>0</v>
      </c>
      <c r="E107" t="str">
        <f t="shared" si="7"/>
        <v/>
      </c>
      <c r="F107" s="7" t="str">
        <f>IF($B107="","",VLOOKUP('処理用（さわらないようにお願いします）'!$B107,基本データ入力!$A$4:$V$203,$F$1,0))</f>
        <v/>
      </c>
      <c r="G107" s="7" t="str">
        <f>IF($B107="","",VLOOKUP('処理用（さわらないようにお願いします）'!$B107,基本データ入力!$A$3:$V$203,'処理用（さわらないようにお願いします）'!G$1,0))</f>
        <v/>
      </c>
      <c r="H107" s="7" t="str">
        <f>IF(基本データ入力!G108="","",基本データ入力!$C$4)</f>
        <v/>
      </c>
      <c r="I107" s="7" t="str">
        <f>IF($B107="","",VLOOKUP('処理用（さわらないようにお願いします）'!$B107,基本データ入力!$A$3:$V$203,'処理用（さわらないようにお願いします）'!I$1,0))</f>
        <v/>
      </c>
      <c r="J107" s="7" t="str">
        <f>IF(基本データ入力!G108="","",TRIM(基本データ入力!$C$7))</f>
        <v/>
      </c>
      <c r="K107" s="7" t="str">
        <f>IF($B107="","",VLOOKUP('処理用（さわらないようにお願いします）'!$B107,基本データ入力!$A$4:$V$203,'処理用（さわらないようにお願いします）'!K$1,0))</f>
        <v/>
      </c>
      <c r="L107" s="9" t="str">
        <f>IF(一覧表!E127="","",一覧表!E127)</f>
        <v/>
      </c>
      <c r="M107" s="8" t="str">
        <f>IF(一覧表!F127="","",一覧表!F127)</f>
        <v/>
      </c>
      <c r="N107" s="8" t="str">
        <f>IF(一覧表!G127="","",一覧表!G127)</f>
        <v/>
      </c>
      <c r="O107" s="319" t="str">
        <f>IF(一覧表!H127="","",一覧表!H127)</f>
        <v/>
      </c>
      <c r="P107" s="320" t="str">
        <f>IF(一覧表!I127="","",一覧表!I127)</f>
        <v/>
      </c>
      <c r="Q107" s="10" t="str">
        <f>IF(一覧表!J127="","",一覧表!J127)</f>
        <v/>
      </c>
      <c r="R107" s="8" t="str">
        <f>IF(一覧表!K127="","",一覧表!K127)</f>
        <v/>
      </c>
      <c r="S107" s="8" t="str">
        <f>IF(一覧表!L127="","",一覧表!L127)</f>
        <v/>
      </c>
      <c r="T107" s="8" t="str">
        <f>IF(一覧表!M127="","",一覧表!M127)</f>
        <v/>
      </c>
      <c r="U107" s="321" t="str">
        <f>IF(一覧表!N127="","",一覧表!N127)</f>
        <v/>
      </c>
      <c r="V107" s="7" t="str">
        <f>IF($B107="","",VLOOKUP('処理用（さわらないようにお願いします）'!$B107,基本データ入力!$A$3:$V$203,'処理用（さわらないようにお願いします）'!V$1,0))</f>
        <v/>
      </c>
      <c r="W107" s="7" t="str">
        <f>IF($B107="","",VLOOKUP('処理用（さわらないようにお願いします）'!$B107,基本データ入力!$A$3:$V$203,'処理用（さわらないようにお願いします）'!W$1,0))</f>
        <v/>
      </c>
      <c r="AB107" t="str">
        <f t="shared" si="8"/>
        <v/>
      </c>
    </row>
    <row r="108" spans="1:28" ht="14.25" x14ac:dyDescent="0.15">
      <c r="A108">
        <v>106</v>
      </c>
      <c r="B108" t="str">
        <f t="shared" si="6"/>
        <v/>
      </c>
      <c r="C108">
        <f>COUNTIF($F$3:F108,"1")</f>
        <v>0</v>
      </c>
      <c r="D108">
        <f>COUNTIF($F$3:F108,"2")</f>
        <v>0</v>
      </c>
      <c r="E108" t="str">
        <f t="shared" si="7"/>
        <v/>
      </c>
      <c r="F108" s="7" t="str">
        <f>IF($B108="","",VLOOKUP('処理用（さわらないようにお願いします）'!$B108,基本データ入力!$A$4:$V$203,$F$1,0))</f>
        <v/>
      </c>
      <c r="G108" s="7" t="str">
        <f>IF($B108="","",VLOOKUP('処理用（さわらないようにお願いします）'!$B108,基本データ入力!$A$3:$V$203,'処理用（さわらないようにお願いします）'!G$1,0))</f>
        <v/>
      </c>
      <c r="H108" s="7" t="str">
        <f>IF(基本データ入力!G109="","",基本データ入力!$C$4)</f>
        <v/>
      </c>
      <c r="I108" s="7" t="str">
        <f>IF($B108="","",VLOOKUP('処理用（さわらないようにお願いします）'!$B108,基本データ入力!$A$3:$V$203,'処理用（さわらないようにお願いします）'!I$1,0))</f>
        <v/>
      </c>
      <c r="J108" s="7" t="str">
        <f>IF(基本データ入力!G109="","",TRIM(基本データ入力!$C$7))</f>
        <v/>
      </c>
      <c r="K108" s="7" t="str">
        <f>IF($B108="","",VLOOKUP('処理用（さわらないようにお願いします）'!$B108,基本データ入力!$A$4:$V$203,'処理用（さわらないようにお願いします）'!K$1,0))</f>
        <v/>
      </c>
      <c r="L108" s="9" t="str">
        <f>IF(一覧表!E128="","",一覧表!E128)</f>
        <v/>
      </c>
      <c r="M108" s="8" t="str">
        <f>IF(一覧表!F128="","",一覧表!F128)</f>
        <v/>
      </c>
      <c r="N108" s="8" t="str">
        <f>IF(一覧表!G128="","",一覧表!G128)</f>
        <v/>
      </c>
      <c r="O108" s="319" t="str">
        <f>IF(一覧表!H128="","",一覧表!H128)</f>
        <v/>
      </c>
      <c r="P108" s="320" t="str">
        <f>IF(一覧表!I128="","",一覧表!I128)</f>
        <v/>
      </c>
      <c r="Q108" s="10" t="str">
        <f>IF(一覧表!J128="","",一覧表!J128)</f>
        <v/>
      </c>
      <c r="R108" s="8" t="str">
        <f>IF(一覧表!K128="","",一覧表!K128)</f>
        <v/>
      </c>
      <c r="S108" s="8" t="str">
        <f>IF(一覧表!L128="","",一覧表!L128)</f>
        <v/>
      </c>
      <c r="T108" s="8" t="str">
        <f>IF(一覧表!M128="","",一覧表!M128)</f>
        <v/>
      </c>
      <c r="U108" s="321" t="str">
        <f>IF(一覧表!N128="","",一覧表!N128)</f>
        <v/>
      </c>
      <c r="V108" s="7" t="str">
        <f>IF($B108="","",VLOOKUP('処理用（さわらないようにお願いします）'!$B108,基本データ入力!$A$3:$V$203,'処理用（さわらないようにお願いします）'!V$1,0))</f>
        <v/>
      </c>
      <c r="W108" s="7" t="str">
        <f>IF($B108="","",VLOOKUP('処理用（さわらないようにお願いします）'!$B108,基本データ入力!$A$3:$V$203,'処理用（さわらないようにお願いします）'!W$1,0))</f>
        <v/>
      </c>
      <c r="AB108" t="str">
        <f t="shared" si="8"/>
        <v/>
      </c>
    </row>
    <row r="109" spans="1:28" ht="14.25" x14ac:dyDescent="0.15">
      <c r="A109">
        <v>107</v>
      </c>
      <c r="B109" t="str">
        <f t="shared" si="6"/>
        <v/>
      </c>
      <c r="C109">
        <f>COUNTIF($F$3:F109,"1")</f>
        <v>0</v>
      </c>
      <c r="D109">
        <f>COUNTIF($F$3:F109,"2")</f>
        <v>0</v>
      </c>
      <c r="E109" t="str">
        <f t="shared" si="7"/>
        <v/>
      </c>
      <c r="F109" s="7" t="str">
        <f>IF($B109="","",VLOOKUP('処理用（さわらないようにお願いします）'!$B109,基本データ入力!$A$4:$V$203,$F$1,0))</f>
        <v/>
      </c>
      <c r="G109" s="7" t="str">
        <f>IF($B109="","",VLOOKUP('処理用（さわらないようにお願いします）'!$B109,基本データ入力!$A$3:$V$203,'処理用（さわらないようにお願いします）'!G$1,0))</f>
        <v/>
      </c>
      <c r="H109" s="7" t="str">
        <f>IF(基本データ入力!G110="","",基本データ入力!$C$4)</f>
        <v/>
      </c>
      <c r="I109" s="7" t="str">
        <f>IF($B109="","",VLOOKUP('処理用（さわらないようにお願いします）'!$B109,基本データ入力!$A$3:$V$203,'処理用（さわらないようにお願いします）'!I$1,0))</f>
        <v/>
      </c>
      <c r="J109" s="7" t="str">
        <f>IF(基本データ入力!G110="","",TRIM(基本データ入力!$C$7))</f>
        <v/>
      </c>
      <c r="K109" s="7" t="str">
        <f>IF($B109="","",VLOOKUP('処理用（さわらないようにお願いします）'!$B109,基本データ入力!$A$4:$V$203,'処理用（さわらないようにお願いします）'!K$1,0))</f>
        <v/>
      </c>
      <c r="L109" s="9" t="str">
        <f>IF(一覧表!E129="","",一覧表!E129)</f>
        <v/>
      </c>
      <c r="M109" s="8" t="str">
        <f>IF(一覧表!F129="","",一覧表!F129)</f>
        <v/>
      </c>
      <c r="N109" s="8" t="str">
        <f>IF(一覧表!G129="","",一覧表!G129)</f>
        <v/>
      </c>
      <c r="O109" s="319" t="str">
        <f>IF(一覧表!H129="","",一覧表!H129)</f>
        <v/>
      </c>
      <c r="P109" s="320" t="str">
        <f>IF(一覧表!I129="","",一覧表!I129)</f>
        <v/>
      </c>
      <c r="Q109" s="10" t="str">
        <f>IF(一覧表!J129="","",一覧表!J129)</f>
        <v/>
      </c>
      <c r="R109" s="8" t="str">
        <f>IF(一覧表!K129="","",一覧表!K129)</f>
        <v/>
      </c>
      <c r="S109" s="8" t="str">
        <f>IF(一覧表!L129="","",一覧表!L129)</f>
        <v/>
      </c>
      <c r="T109" s="8" t="str">
        <f>IF(一覧表!M129="","",一覧表!M129)</f>
        <v/>
      </c>
      <c r="U109" s="321" t="str">
        <f>IF(一覧表!N129="","",一覧表!N129)</f>
        <v/>
      </c>
      <c r="V109" s="7" t="str">
        <f>IF($B109="","",VLOOKUP('処理用（さわらないようにお願いします）'!$B109,基本データ入力!$A$3:$V$203,'処理用（さわらないようにお願いします）'!V$1,0))</f>
        <v/>
      </c>
      <c r="W109" s="7" t="str">
        <f>IF($B109="","",VLOOKUP('処理用（さわらないようにお願いします）'!$B109,基本データ入力!$A$3:$V$203,'処理用（さわらないようにお願いします）'!W$1,0))</f>
        <v/>
      </c>
      <c r="AB109" t="str">
        <f t="shared" si="8"/>
        <v/>
      </c>
    </row>
    <row r="110" spans="1:28" ht="14.25" x14ac:dyDescent="0.15">
      <c r="A110">
        <v>108</v>
      </c>
      <c r="B110" t="str">
        <f t="shared" si="6"/>
        <v/>
      </c>
      <c r="C110">
        <f>COUNTIF($F$3:F110,"1")</f>
        <v>0</v>
      </c>
      <c r="D110">
        <f>COUNTIF($F$3:F110,"2")</f>
        <v>0</v>
      </c>
      <c r="E110" t="str">
        <f t="shared" si="7"/>
        <v/>
      </c>
      <c r="F110" s="7" t="str">
        <f>IF($B110="","",VLOOKUP('処理用（さわらないようにお願いします）'!$B110,基本データ入力!$A$4:$V$203,$F$1,0))</f>
        <v/>
      </c>
      <c r="G110" s="7" t="str">
        <f>IF($B110="","",VLOOKUP('処理用（さわらないようにお願いします）'!$B110,基本データ入力!$A$3:$V$203,'処理用（さわらないようにお願いします）'!G$1,0))</f>
        <v/>
      </c>
      <c r="H110" s="7" t="str">
        <f>IF(基本データ入力!G111="","",基本データ入力!$C$4)</f>
        <v/>
      </c>
      <c r="I110" s="7" t="str">
        <f>IF($B110="","",VLOOKUP('処理用（さわらないようにお願いします）'!$B110,基本データ入力!$A$3:$V$203,'処理用（さわらないようにお願いします）'!I$1,0))</f>
        <v/>
      </c>
      <c r="J110" s="7" t="str">
        <f>IF(基本データ入力!G111="","",TRIM(基本データ入力!$C$7))</f>
        <v/>
      </c>
      <c r="K110" s="7" t="str">
        <f>IF($B110="","",VLOOKUP('処理用（さわらないようにお願いします）'!$B110,基本データ入力!$A$4:$V$203,'処理用（さわらないようにお願いします）'!K$1,0))</f>
        <v/>
      </c>
      <c r="L110" s="9" t="str">
        <f>IF(一覧表!E130="","",一覧表!E130)</f>
        <v/>
      </c>
      <c r="M110" s="8" t="str">
        <f>IF(一覧表!F130="","",一覧表!F130)</f>
        <v/>
      </c>
      <c r="N110" s="8" t="str">
        <f>IF(一覧表!G130="","",一覧表!G130)</f>
        <v/>
      </c>
      <c r="O110" s="319" t="str">
        <f>IF(一覧表!H130="","",一覧表!H130)</f>
        <v/>
      </c>
      <c r="P110" s="320" t="str">
        <f>IF(一覧表!I130="","",一覧表!I130)</f>
        <v/>
      </c>
      <c r="Q110" s="10" t="str">
        <f>IF(一覧表!J130="","",一覧表!J130)</f>
        <v/>
      </c>
      <c r="R110" s="8" t="str">
        <f>IF(一覧表!K130="","",一覧表!K130)</f>
        <v/>
      </c>
      <c r="S110" s="8" t="str">
        <f>IF(一覧表!L130="","",一覧表!L130)</f>
        <v/>
      </c>
      <c r="T110" s="8" t="str">
        <f>IF(一覧表!M130="","",一覧表!M130)</f>
        <v/>
      </c>
      <c r="U110" s="321" t="str">
        <f>IF(一覧表!N130="","",一覧表!N130)</f>
        <v/>
      </c>
      <c r="V110" s="7" t="str">
        <f>IF($B110="","",VLOOKUP('処理用（さわらないようにお願いします）'!$B110,基本データ入力!$A$3:$V$203,'処理用（さわらないようにお願いします）'!V$1,0))</f>
        <v/>
      </c>
      <c r="W110" s="7" t="str">
        <f>IF($B110="","",VLOOKUP('処理用（さわらないようにお願いします）'!$B110,基本データ入力!$A$3:$V$203,'処理用（さわらないようにお願いします）'!W$1,0))</f>
        <v/>
      </c>
      <c r="AB110" t="str">
        <f t="shared" si="8"/>
        <v/>
      </c>
    </row>
    <row r="111" spans="1:28" ht="14.25" x14ac:dyDescent="0.15">
      <c r="A111">
        <v>109</v>
      </c>
      <c r="B111" t="str">
        <f t="shared" si="6"/>
        <v/>
      </c>
      <c r="C111">
        <f>COUNTIF($F$3:F111,"1")</f>
        <v>0</v>
      </c>
      <c r="D111">
        <f>COUNTIF($F$3:F111,"2")</f>
        <v>0</v>
      </c>
      <c r="E111" t="str">
        <f t="shared" si="7"/>
        <v/>
      </c>
      <c r="F111" s="7" t="str">
        <f>IF($B111="","",VLOOKUP('処理用（さわらないようにお願いします）'!$B111,基本データ入力!$A$4:$V$203,$F$1,0))</f>
        <v/>
      </c>
      <c r="G111" s="7" t="str">
        <f>IF($B111="","",VLOOKUP('処理用（さわらないようにお願いします）'!$B111,基本データ入力!$A$3:$V$203,'処理用（さわらないようにお願いします）'!G$1,0))</f>
        <v/>
      </c>
      <c r="H111" s="7" t="str">
        <f>IF(基本データ入力!G112="","",基本データ入力!$C$4)</f>
        <v/>
      </c>
      <c r="I111" s="7" t="str">
        <f>IF($B111="","",VLOOKUP('処理用（さわらないようにお願いします）'!$B111,基本データ入力!$A$3:$V$203,'処理用（さわらないようにお願いします）'!I$1,0))</f>
        <v/>
      </c>
      <c r="J111" s="7" t="str">
        <f>IF(基本データ入力!G112="","",TRIM(基本データ入力!$C$7))</f>
        <v/>
      </c>
      <c r="K111" s="7" t="str">
        <f>IF($B111="","",VLOOKUP('処理用（さわらないようにお願いします）'!$B111,基本データ入力!$A$4:$V$203,'処理用（さわらないようにお願いします）'!K$1,0))</f>
        <v/>
      </c>
      <c r="L111" s="9" t="str">
        <f>IF(一覧表!E131="","",一覧表!E131)</f>
        <v/>
      </c>
      <c r="M111" s="8" t="str">
        <f>IF(一覧表!F131="","",一覧表!F131)</f>
        <v/>
      </c>
      <c r="N111" s="8" t="str">
        <f>IF(一覧表!G131="","",一覧表!G131)</f>
        <v/>
      </c>
      <c r="O111" s="319" t="str">
        <f>IF(一覧表!H131="","",一覧表!H131)</f>
        <v/>
      </c>
      <c r="P111" s="320" t="str">
        <f>IF(一覧表!I131="","",一覧表!I131)</f>
        <v/>
      </c>
      <c r="Q111" s="10" t="str">
        <f>IF(一覧表!J131="","",一覧表!J131)</f>
        <v/>
      </c>
      <c r="R111" s="8" t="str">
        <f>IF(一覧表!K131="","",一覧表!K131)</f>
        <v/>
      </c>
      <c r="S111" s="8" t="str">
        <f>IF(一覧表!L131="","",一覧表!L131)</f>
        <v/>
      </c>
      <c r="T111" s="8" t="str">
        <f>IF(一覧表!M131="","",一覧表!M131)</f>
        <v/>
      </c>
      <c r="U111" s="321" t="str">
        <f>IF(一覧表!N131="","",一覧表!N131)</f>
        <v/>
      </c>
      <c r="V111" s="7" t="str">
        <f>IF($B111="","",VLOOKUP('処理用（さわらないようにお願いします）'!$B111,基本データ入力!$A$3:$V$203,'処理用（さわらないようにお願いします）'!V$1,0))</f>
        <v/>
      </c>
      <c r="W111" s="7" t="str">
        <f>IF($B111="","",VLOOKUP('処理用（さわらないようにお願いします）'!$B111,基本データ入力!$A$3:$V$203,'処理用（さわらないようにお願いします）'!W$1,0))</f>
        <v/>
      </c>
      <c r="AB111" t="str">
        <f t="shared" si="8"/>
        <v/>
      </c>
    </row>
    <row r="112" spans="1:28" ht="14.25" x14ac:dyDescent="0.15">
      <c r="A112">
        <v>110</v>
      </c>
      <c r="B112" t="str">
        <f t="shared" si="6"/>
        <v/>
      </c>
      <c r="C112">
        <f>COUNTIF($F$3:F112,"1")</f>
        <v>0</v>
      </c>
      <c r="D112">
        <f>COUNTIF($F$3:F112,"2")</f>
        <v>0</v>
      </c>
      <c r="E112" t="str">
        <f t="shared" si="7"/>
        <v/>
      </c>
      <c r="F112" s="7" t="str">
        <f>IF($B112="","",VLOOKUP('処理用（さわらないようにお願いします）'!$B112,基本データ入力!$A$4:$V$203,$F$1,0))</f>
        <v/>
      </c>
      <c r="G112" s="7" t="str">
        <f>IF($B112="","",VLOOKUP('処理用（さわらないようにお願いします）'!$B112,基本データ入力!$A$3:$V$203,'処理用（さわらないようにお願いします）'!G$1,0))</f>
        <v/>
      </c>
      <c r="H112" s="7" t="str">
        <f>IF(基本データ入力!G113="","",基本データ入力!$C$4)</f>
        <v/>
      </c>
      <c r="I112" s="7" t="str">
        <f>IF($B112="","",VLOOKUP('処理用（さわらないようにお願いします）'!$B112,基本データ入力!$A$3:$V$203,'処理用（さわらないようにお願いします）'!I$1,0))</f>
        <v/>
      </c>
      <c r="J112" s="7" t="str">
        <f>IF(基本データ入力!G113="","",TRIM(基本データ入力!$C$7))</f>
        <v/>
      </c>
      <c r="K112" s="7" t="str">
        <f>IF($B112="","",VLOOKUP('処理用（さわらないようにお願いします）'!$B112,基本データ入力!$A$4:$V$203,'処理用（さわらないようにお願いします）'!K$1,0))</f>
        <v/>
      </c>
      <c r="L112" s="9" t="str">
        <f>IF(一覧表!E132="","",一覧表!E132)</f>
        <v/>
      </c>
      <c r="M112" s="8" t="str">
        <f>IF(一覧表!F132="","",一覧表!F132)</f>
        <v/>
      </c>
      <c r="N112" s="8" t="str">
        <f>IF(一覧表!G132="","",一覧表!G132)</f>
        <v/>
      </c>
      <c r="O112" s="319" t="str">
        <f>IF(一覧表!H132="","",一覧表!H132)</f>
        <v/>
      </c>
      <c r="P112" s="320" t="str">
        <f>IF(一覧表!I132="","",一覧表!I132)</f>
        <v/>
      </c>
      <c r="Q112" s="10" t="str">
        <f>IF(一覧表!J132="","",一覧表!J132)</f>
        <v/>
      </c>
      <c r="R112" s="8" t="str">
        <f>IF(一覧表!K132="","",一覧表!K132)</f>
        <v/>
      </c>
      <c r="S112" s="8" t="str">
        <f>IF(一覧表!L132="","",一覧表!L132)</f>
        <v/>
      </c>
      <c r="T112" s="8" t="str">
        <f>IF(一覧表!M132="","",一覧表!M132)</f>
        <v/>
      </c>
      <c r="U112" s="321" t="str">
        <f>IF(一覧表!N132="","",一覧表!N132)</f>
        <v/>
      </c>
      <c r="V112" s="7" t="str">
        <f>IF($B112="","",VLOOKUP('処理用（さわらないようにお願いします）'!$B112,基本データ入力!$A$3:$V$203,'処理用（さわらないようにお願いします）'!V$1,0))</f>
        <v/>
      </c>
      <c r="W112" s="7" t="str">
        <f>IF($B112="","",VLOOKUP('処理用（さわらないようにお願いします）'!$B112,基本データ入力!$A$3:$V$203,'処理用（さわらないようにお願いします）'!W$1,0))</f>
        <v/>
      </c>
      <c r="AB112" t="str">
        <f t="shared" si="8"/>
        <v/>
      </c>
    </row>
    <row r="113" spans="1:28" ht="14.25" x14ac:dyDescent="0.15">
      <c r="A113">
        <v>111</v>
      </c>
      <c r="B113" t="str">
        <f t="shared" si="6"/>
        <v/>
      </c>
      <c r="C113">
        <f>COUNTIF($F$3:F113,"1")</f>
        <v>0</v>
      </c>
      <c r="D113">
        <f>COUNTIF($F$3:F113,"2")</f>
        <v>0</v>
      </c>
      <c r="E113" t="str">
        <f t="shared" si="7"/>
        <v/>
      </c>
      <c r="F113" s="7" t="str">
        <f>IF($B113="","",VLOOKUP('処理用（さわらないようにお願いします）'!$B113,基本データ入力!$A$4:$V$203,$F$1,0))</f>
        <v/>
      </c>
      <c r="G113" s="7" t="str">
        <f>IF($B113="","",VLOOKUP('処理用（さわらないようにお願いします）'!$B113,基本データ入力!$A$3:$V$203,'処理用（さわらないようにお願いします）'!G$1,0))</f>
        <v/>
      </c>
      <c r="H113" s="7" t="str">
        <f>IF(基本データ入力!G114="","",基本データ入力!$C$4)</f>
        <v/>
      </c>
      <c r="I113" s="7" t="str">
        <f>IF($B113="","",VLOOKUP('処理用（さわらないようにお願いします）'!$B113,基本データ入力!$A$3:$V$203,'処理用（さわらないようにお願いします）'!I$1,0))</f>
        <v/>
      </c>
      <c r="J113" s="7" t="str">
        <f>IF(基本データ入力!G114="","",TRIM(基本データ入力!$C$7))</f>
        <v/>
      </c>
      <c r="K113" s="7" t="str">
        <f>IF($B113="","",VLOOKUP('処理用（さわらないようにお願いします）'!$B113,基本データ入力!$A$4:$V$203,'処理用（さわらないようにお願いします）'!K$1,0))</f>
        <v/>
      </c>
      <c r="L113" s="9" t="str">
        <f>IF(一覧表!E133="","",一覧表!E133)</f>
        <v/>
      </c>
      <c r="M113" s="8" t="str">
        <f>IF(一覧表!F133="","",一覧表!F133)</f>
        <v/>
      </c>
      <c r="N113" s="8" t="str">
        <f>IF(一覧表!G133="","",一覧表!G133)</f>
        <v/>
      </c>
      <c r="O113" s="319" t="str">
        <f>IF(一覧表!H133="","",一覧表!H133)</f>
        <v/>
      </c>
      <c r="P113" s="320" t="str">
        <f>IF(一覧表!I133="","",一覧表!I133)</f>
        <v/>
      </c>
      <c r="Q113" s="10" t="str">
        <f>IF(一覧表!J133="","",一覧表!J133)</f>
        <v/>
      </c>
      <c r="R113" s="8" t="str">
        <f>IF(一覧表!K133="","",一覧表!K133)</f>
        <v/>
      </c>
      <c r="S113" s="8" t="str">
        <f>IF(一覧表!L133="","",一覧表!L133)</f>
        <v/>
      </c>
      <c r="T113" s="8" t="str">
        <f>IF(一覧表!M133="","",一覧表!M133)</f>
        <v/>
      </c>
      <c r="U113" s="321" t="str">
        <f>IF(一覧表!N133="","",一覧表!N133)</f>
        <v/>
      </c>
      <c r="V113" s="7" t="str">
        <f>IF($B113="","",VLOOKUP('処理用（さわらないようにお願いします）'!$B113,基本データ入力!$A$3:$V$203,'処理用（さわらないようにお願いします）'!V$1,0))</f>
        <v/>
      </c>
      <c r="W113" s="7" t="str">
        <f>IF($B113="","",VLOOKUP('処理用（さわらないようにお願いします）'!$B113,基本データ入力!$A$3:$V$203,'処理用（さわらないようにお願いします）'!W$1,0))</f>
        <v/>
      </c>
      <c r="AB113" t="str">
        <f t="shared" si="8"/>
        <v/>
      </c>
    </row>
    <row r="114" spans="1:28" ht="14.25" x14ac:dyDescent="0.15">
      <c r="A114">
        <v>112</v>
      </c>
      <c r="B114" t="str">
        <f t="shared" si="6"/>
        <v/>
      </c>
      <c r="C114">
        <f>COUNTIF($F$3:F114,"1")</f>
        <v>0</v>
      </c>
      <c r="D114">
        <f>COUNTIF($F$3:F114,"2")</f>
        <v>0</v>
      </c>
      <c r="E114" t="str">
        <f t="shared" si="7"/>
        <v/>
      </c>
      <c r="F114" s="7" t="str">
        <f>IF($B114="","",VLOOKUP('処理用（さわらないようにお願いします）'!$B114,基本データ入力!$A$4:$V$203,$F$1,0))</f>
        <v/>
      </c>
      <c r="G114" s="7" t="str">
        <f>IF($B114="","",VLOOKUP('処理用（さわらないようにお願いします）'!$B114,基本データ入力!$A$3:$V$203,'処理用（さわらないようにお願いします）'!G$1,0))</f>
        <v/>
      </c>
      <c r="H114" s="7" t="str">
        <f>IF(基本データ入力!G115="","",基本データ入力!$C$4)</f>
        <v/>
      </c>
      <c r="I114" s="7" t="str">
        <f>IF($B114="","",VLOOKUP('処理用（さわらないようにお願いします）'!$B114,基本データ入力!$A$3:$V$203,'処理用（さわらないようにお願いします）'!I$1,0))</f>
        <v/>
      </c>
      <c r="J114" s="7" t="str">
        <f>IF(基本データ入力!G115="","",TRIM(基本データ入力!$C$7))</f>
        <v/>
      </c>
      <c r="K114" s="7" t="str">
        <f>IF($B114="","",VLOOKUP('処理用（さわらないようにお願いします）'!$B114,基本データ入力!$A$4:$V$203,'処理用（さわらないようにお願いします）'!K$1,0))</f>
        <v/>
      </c>
      <c r="L114" s="9" t="str">
        <f>IF(一覧表!E134="","",一覧表!E134)</f>
        <v/>
      </c>
      <c r="M114" s="8" t="str">
        <f>IF(一覧表!F134="","",一覧表!F134)</f>
        <v/>
      </c>
      <c r="N114" s="8" t="str">
        <f>IF(一覧表!G134="","",一覧表!G134)</f>
        <v/>
      </c>
      <c r="O114" s="319" t="str">
        <f>IF(一覧表!H134="","",一覧表!H134)</f>
        <v/>
      </c>
      <c r="P114" s="320" t="str">
        <f>IF(一覧表!I134="","",一覧表!I134)</f>
        <v/>
      </c>
      <c r="Q114" s="10" t="str">
        <f>IF(一覧表!J134="","",一覧表!J134)</f>
        <v/>
      </c>
      <c r="R114" s="8" t="str">
        <f>IF(一覧表!K134="","",一覧表!K134)</f>
        <v/>
      </c>
      <c r="S114" s="8" t="str">
        <f>IF(一覧表!L134="","",一覧表!L134)</f>
        <v/>
      </c>
      <c r="T114" s="8" t="str">
        <f>IF(一覧表!M134="","",一覧表!M134)</f>
        <v/>
      </c>
      <c r="U114" s="321" t="str">
        <f>IF(一覧表!N134="","",一覧表!N134)</f>
        <v/>
      </c>
      <c r="V114" s="7" t="str">
        <f>IF($B114="","",VLOOKUP('処理用（さわらないようにお願いします）'!$B114,基本データ入力!$A$3:$V$203,'処理用（さわらないようにお願いします）'!V$1,0))</f>
        <v/>
      </c>
      <c r="W114" s="7" t="str">
        <f>IF($B114="","",VLOOKUP('処理用（さわらないようにお願いします）'!$B114,基本データ入力!$A$3:$V$203,'処理用（さわらないようにお願いします）'!W$1,0))</f>
        <v/>
      </c>
      <c r="AB114" t="str">
        <f t="shared" si="8"/>
        <v/>
      </c>
    </row>
    <row r="115" spans="1:28" ht="14.25" x14ac:dyDescent="0.15">
      <c r="A115">
        <v>113</v>
      </c>
      <c r="B115" t="str">
        <f t="shared" si="6"/>
        <v/>
      </c>
      <c r="C115">
        <f>COUNTIF($F$3:F115,"1")</f>
        <v>0</v>
      </c>
      <c r="D115">
        <f>COUNTIF($F$3:F115,"2")</f>
        <v>0</v>
      </c>
      <c r="E115" t="str">
        <f t="shared" si="7"/>
        <v/>
      </c>
      <c r="F115" s="7" t="str">
        <f>IF($B115="","",VLOOKUP('処理用（さわらないようにお願いします）'!$B115,基本データ入力!$A$4:$V$203,$F$1,0))</f>
        <v/>
      </c>
      <c r="G115" s="7" t="str">
        <f>IF($B115="","",VLOOKUP('処理用（さわらないようにお願いします）'!$B115,基本データ入力!$A$3:$V$203,'処理用（さわらないようにお願いします）'!G$1,0))</f>
        <v/>
      </c>
      <c r="H115" s="7" t="str">
        <f>IF(基本データ入力!G116="","",基本データ入力!$C$4)</f>
        <v/>
      </c>
      <c r="I115" s="7" t="str">
        <f>IF($B115="","",VLOOKUP('処理用（さわらないようにお願いします）'!$B115,基本データ入力!$A$3:$V$203,'処理用（さわらないようにお願いします）'!I$1,0))</f>
        <v/>
      </c>
      <c r="J115" s="7" t="str">
        <f>IF(基本データ入力!G116="","",TRIM(基本データ入力!$C$7))</f>
        <v/>
      </c>
      <c r="K115" s="7" t="str">
        <f>IF($B115="","",VLOOKUP('処理用（さわらないようにお願いします）'!$B115,基本データ入力!$A$4:$V$203,'処理用（さわらないようにお願いします）'!K$1,0))</f>
        <v/>
      </c>
      <c r="L115" s="9" t="str">
        <f>IF(一覧表!E135="","",一覧表!E135)</f>
        <v/>
      </c>
      <c r="M115" s="8" t="str">
        <f>IF(一覧表!F135="","",一覧表!F135)</f>
        <v/>
      </c>
      <c r="N115" s="8" t="str">
        <f>IF(一覧表!G135="","",一覧表!G135)</f>
        <v/>
      </c>
      <c r="O115" s="319" t="str">
        <f>IF(一覧表!H135="","",一覧表!H135)</f>
        <v/>
      </c>
      <c r="P115" s="320" t="str">
        <f>IF(一覧表!I135="","",一覧表!I135)</f>
        <v/>
      </c>
      <c r="Q115" s="10" t="str">
        <f>IF(一覧表!J135="","",一覧表!J135)</f>
        <v/>
      </c>
      <c r="R115" s="8" t="str">
        <f>IF(一覧表!K135="","",一覧表!K135)</f>
        <v/>
      </c>
      <c r="S115" s="8" t="str">
        <f>IF(一覧表!L135="","",一覧表!L135)</f>
        <v/>
      </c>
      <c r="T115" s="8" t="str">
        <f>IF(一覧表!M135="","",一覧表!M135)</f>
        <v/>
      </c>
      <c r="U115" s="321" t="str">
        <f>IF(一覧表!N135="","",一覧表!N135)</f>
        <v/>
      </c>
      <c r="V115" s="7" t="str">
        <f>IF($B115="","",VLOOKUP('処理用（さわらないようにお願いします）'!$B115,基本データ入力!$A$3:$V$203,'処理用（さわらないようにお願いします）'!V$1,0))</f>
        <v/>
      </c>
      <c r="W115" s="7" t="str">
        <f>IF($B115="","",VLOOKUP('処理用（さわらないようにお願いします）'!$B115,基本データ入力!$A$3:$V$203,'処理用（さわらないようにお願いします）'!W$1,0))</f>
        <v/>
      </c>
      <c r="AB115" t="str">
        <f t="shared" si="8"/>
        <v/>
      </c>
    </row>
    <row r="116" spans="1:28" ht="14.25" x14ac:dyDescent="0.15">
      <c r="A116">
        <v>114</v>
      </c>
      <c r="B116" t="str">
        <f t="shared" si="6"/>
        <v/>
      </c>
      <c r="C116">
        <f>COUNTIF($F$3:F116,"1")</f>
        <v>0</v>
      </c>
      <c r="D116">
        <f>COUNTIF($F$3:F116,"2")</f>
        <v>0</v>
      </c>
      <c r="E116" t="str">
        <f t="shared" si="7"/>
        <v/>
      </c>
      <c r="F116" s="7" t="str">
        <f>IF($B116="","",VLOOKUP('処理用（さわらないようにお願いします）'!$B116,基本データ入力!$A$4:$V$203,$F$1,0))</f>
        <v/>
      </c>
      <c r="G116" s="7" t="str">
        <f>IF($B116="","",VLOOKUP('処理用（さわらないようにお願いします）'!$B116,基本データ入力!$A$3:$V$203,'処理用（さわらないようにお願いします）'!G$1,0))</f>
        <v/>
      </c>
      <c r="H116" s="7" t="str">
        <f>IF(基本データ入力!G117="","",基本データ入力!$C$4)</f>
        <v/>
      </c>
      <c r="I116" s="7" t="str">
        <f>IF($B116="","",VLOOKUP('処理用（さわらないようにお願いします）'!$B116,基本データ入力!$A$3:$V$203,'処理用（さわらないようにお願いします）'!I$1,0))</f>
        <v/>
      </c>
      <c r="J116" s="7" t="str">
        <f>IF(基本データ入力!G117="","",TRIM(基本データ入力!$C$7))</f>
        <v/>
      </c>
      <c r="K116" s="7" t="str">
        <f>IF($B116="","",VLOOKUP('処理用（さわらないようにお願いします）'!$B116,基本データ入力!$A$4:$V$203,'処理用（さわらないようにお願いします）'!K$1,0))</f>
        <v/>
      </c>
      <c r="L116" s="9" t="str">
        <f>IF(一覧表!E136="","",一覧表!E136)</f>
        <v/>
      </c>
      <c r="M116" s="8" t="str">
        <f>IF(一覧表!F136="","",一覧表!F136)</f>
        <v/>
      </c>
      <c r="N116" s="8" t="str">
        <f>IF(一覧表!G136="","",一覧表!G136)</f>
        <v/>
      </c>
      <c r="O116" s="319" t="str">
        <f>IF(一覧表!H136="","",一覧表!H136)</f>
        <v/>
      </c>
      <c r="P116" s="320" t="str">
        <f>IF(一覧表!I136="","",一覧表!I136)</f>
        <v/>
      </c>
      <c r="Q116" s="10" t="str">
        <f>IF(一覧表!J136="","",一覧表!J136)</f>
        <v/>
      </c>
      <c r="R116" s="8" t="str">
        <f>IF(一覧表!K136="","",一覧表!K136)</f>
        <v/>
      </c>
      <c r="S116" s="8" t="str">
        <f>IF(一覧表!L136="","",一覧表!L136)</f>
        <v/>
      </c>
      <c r="T116" s="8" t="str">
        <f>IF(一覧表!M136="","",一覧表!M136)</f>
        <v/>
      </c>
      <c r="U116" s="321" t="str">
        <f>IF(一覧表!N136="","",一覧表!N136)</f>
        <v/>
      </c>
      <c r="V116" s="7" t="str">
        <f>IF($B116="","",VLOOKUP('処理用（さわらないようにお願いします）'!$B116,基本データ入力!$A$3:$V$203,'処理用（さわらないようにお願いします）'!V$1,0))</f>
        <v/>
      </c>
      <c r="W116" s="7" t="str">
        <f>IF($B116="","",VLOOKUP('処理用（さわらないようにお願いします）'!$B116,基本データ入力!$A$3:$V$203,'処理用（さわらないようにお願いします）'!W$1,0))</f>
        <v/>
      </c>
      <c r="AB116" t="str">
        <f t="shared" si="8"/>
        <v/>
      </c>
    </row>
    <row r="117" spans="1:28" ht="14.25" x14ac:dyDescent="0.15">
      <c r="A117">
        <v>115</v>
      </c>
      <c r="B117" t="str">
        <f t="shared" si="6"/>
        <v/>
      </c>
      <c r="C117">
        <f>COUNTIF($F$3:F117,"1")</f>
        <v>0</v>
      </c>
      <c r="D117">
        <f>COUNTIF($F$3:F117,"2")</f>
        <v>0</v>
      </c>
      <c r="E117" t="str">
        <f t="shared" si="7"/>
        <v/>
      </c>
      <c r="F117" s="7" t="str">
        <f>IF($B117="","",VLOOKUP('処理用（さわらないようにお願いします）'!$B117,基本データ入力!$A$4:$V$203,$F$1,0))</f>
        <v/>
      </c>
      <c r="G117" s="7" t="str">
        <f>IF($B117="","",VLOOKUP('処理用（さわらないようにお願いします）'!$B117,基本データ入力!$A$3:$V$203,'処理用（さわらないようにお願いします）'!G$1,0))</f>
        <v/>
      </c>
      <c r="H117" s="7" t="str">
        <f>IF(基本データ入力!G118="","",基本データ入力!$C$4)</f>
        <v/>
      </c>
      <c r="I117" s="7" t="str">
        <f>IF($B117="","",VLOOKUP('処理用（さわらないようにお願いします）'!$B117,基本データ入力!$A$3:$V$203,'処理用（さわらないようにお願いします）'!I$1,0))</f>
        <v/>
      </c>
      <c r="J117" s="7" t="str">
        <f>IF(基本データ入力!G118="","",TRIM(基本データ入力!$C$7))</f>
        <v/>
      </c>
      <c r="K117" s="7" t="str">
        <f>IF($B117="","",VLOOKUP('処理用（さわらないようにお願いします）'!$B117,基本データ入力!$A$4:$V$203,'処理用（さわらないようにお願いします）'!K$1,0))</f>
        <v/>
      </c>
      <c r="L117" s="9" t="str">
        <f>IF(一覧表!E137="","",一覧表!E137)</f>
        <v/>
      </c>
      <c r="M117" s="8" t="str">
        <f>IF(一覧表!F137="","",一覧表!F137)</f>
        <v/>
      </c>
      <c r="N117" s="8" t="str">
        <f>IF(一覧表!G137="","",一覧表!G137)</f>
        <v/>
      </c>
      <c r="O117" s="319" t="str">
        <f>IF(一覧表!H137="","",一覧表!H137)</f>
        <v/>
      </c>
      <c r="P117" s="320" t="str">
        <f>IF(一覧表!I137="","",一覧表!I137)</f>
        <v/>
      </c>
      <c r="Q117" s="10" t="str">
        <f>IF(一覧表!J137="","",一覧表!J137)</f>
        <v/>
      </c>
      <c r="R117" s="8" t="str">
        <f>IF(一覧表!K137="","",一覧表!K137)</f>
        <v/>
      </c>
      <c r="S117" s="8" t="str">
        <f>IF(一覧表!L137="","",一覧表!L137)</f>
        <v/>
      </c>
      <c r="T117" s="8" t="str">
        <f>IF(一覧表!M137="","",一覧表!M137)</f>
        <v/>
      </c>
      <c r="U117" s="321" t="str">
        <f>IF(一覧表!N137="","",一覧表!N137)</f>
        <v/>
      </c>
      <c r="V117" s="7" t="str">
        <f>IF($B117="","",VLOOKUP('処理用（さわらないようにお願いします）'!$B117,基本データ入力!$A$3:$V$203,'処理用（さわらないようにお願いします）'!V$1,0))</f>
        <v/>
      </c>
      <c r="W117" s="7" t="str">
        <f>IF($B117="","",VLOOKUP('処理用（さわらないようにお願いします）'!$B117,基本データ入力!$A$3:$V$203,'処理用（さわらないようにお願いします）'!W$1,0))</f>
        <v/>
      </c>
      <c r="AB117" t="str">
        <f t="shared" si="8"/>
        <v/>
      </c>
    </row>
    <row r="118" spans="1:28" ht="14.25" x14ac:dyDescent="0.15">
      <c r="A118">
        <v>116</v>
      </c>
      <c r="B118" t="str">
        <f t="shared" si="6"/>
        <v/>
      </c>
      <c r="C118">
        <f>COUNTIF($F$3:F118,"1")</f>
        <v>0</v>
      </c>
      <c r="D118">
        <f>COUNTIF($F$3:F118,"2")</f>
        <v>0</v>
      </c>
      <c r="E118" t="str">
        <f t="shared" si="7"/>
        <v/>
      </c>
      <c r="F118" s="7" t="str">
        <f>IF($B118="","",VLOOKUP('処理用（さわらないようにお願いします）'!$B118,基本データ入力!$A$4:$V$203,$F$1,0))</f>
        <v/>
      </c>
      <c r="G118" s="7" t="str">
        <f>IF($B118="","",VLOOKUP('処理用（さわらないようにお願いします）'!$B118,基本データ入力!$A$3:$V$203,'処理用（さわらないようにお願いします）'!G$1,0))</f>
        <v/>
      </c>
      <c r="H118" s="7" t="str">
        <f>IF(基本データ入力!G119="","",基本データ入力!$C$4)</f>
        <v/>
      </c>
      <c r="I118" s="7" t="str">
        <f>IF($B118="","",VLOOKUP('処理用（さわらないようにお願いします）'!$B118,基本データ入力!$A$3:$V$203,'処理用（さわらないようにお願いします）'!I$1,0))</f>
        <v/>
      </c>
      <c r="J118" s="7" t="str">
        <f>IF(基本データ入力!G119="","",TRIM(基本データ入力!$C$7))</f>
        <v/>
      </c>
      <c r="K118" s="7" t="str">
        <f>IF($B118="","",VLOOKUP('処理用（さわらないようにお願いします）'!$B118,基本データ入力!$A$4:$V$203,'処理用（さわらないようにお願いします）'!K$1,0))</f>
        <v/>
      </c>
      <c r="L118" s="9" t="str">
        <f>IF(一覧表!E138="","",一覧表!E138)</f>
        <v/>
      </c>
      <c r="M118" s="8" t="str">
        <f>IF(一覧表!F138="","",一覧表!F138)</f>
        <v/>
      </c>
      <c r="N118" s="8" t="str">
        <f>IF(一覧表!G138="","",一覧表!G138)</f>
        <v/>
      </c>
      <c r="O118" s="319" t="str">
        <f>IF(一覧表!H138="","",一覧表!H138)</f>
        <v/>
      </c>
      <c r="P118" s="320" t="str">
        <f>IF(一覧表!I138="","",一覧表!I138)</f>
        <v/>
      </c>
      <c r="Q118" s="10" t="str">
        <f>IF(一覧表!J138="","",一覧表!J138)</f>
        <v/>
      </c>
      <c r="R118" s="8" t="str">
        <f>IF(一覧表!K138="","",一覧表!K138)</f>
        <v/>
      </c>
      <c r="S118" s="8" t="str">
        <f>IF(一覧表!L138="","",一覧表!L138)</f>
        <v/>
      </c>
      <c r="T118" s="8" t="str">
        <f>IF(一覧表!M138="","",一覧表!M138)</f>
        <v/>
      </c>
      <c r="U118" s="321" t="str">
        <f>IF(一覧表!N138="","",一覧表!N138)</f>
        <v/>
      </c>
      <c r="V118" s="7" t="str">
        <f>IF($B118="","",VLOOKUP('処理用（さわらないようにお願いします）'!$B118,基本データ入力!$A$3:$V$203,'処理用（さわらないようにお願いします）'!V$1,0))</f>
        <v/>
      </c>
      <c r="W118" s="7" t="str">
        <f>IF($B118="","",VLOOKUP('処理用（さわらないようにお願いします）'!$B118,基本データ入力!$A$3:$V$203,'処理用（さわらないようにお願いします）'!W$1,0))</f>
        <v/>
      </c>
      <c r="AB118" t="str">
        <f t="shared" si="8"/>
        <v/>
      </c>
    </row>
    <row r="119" spans="1:28" ht="14.25" x14ac:dyDescent="0.15">
      <c r="A119">
        <v>117</v>
      </c>
      <c r="B119" t="str">
        <f t="shared" si="6"/>
        <v/>
      </c>
      <c r="C119">
        <f>COUNTIF($F$3:F119,"1")</f>
        <v>0</v>
      </c>
      <c r="D119">
        <f>COUNTIF($F$3:F119,"2")</f>
        <v>0</v>
      </c>
      <c r="E119" t="str">
        <f t="shared" si="7"/>
        <v/>
      </c>
      <c r="F119" s="7" t="str">
        <f>IF($B119="","",VLOOKUP('処理用（さわらないようにお願いします）'!$B119,基本データ入力!$A$4:$V$203,$F$1,0))</f>
        <v/>
      </c>
      <c r="G119" s="7" t="str">
        <f>IF($B119="","",VLOOKUP('処理用（さわらないようにお願いします）'!$B119,基本データ入力!$A$3:$V$203,'処理用（さわらないようにお願いします）'!G$1,0))</f>
        <v/>
      </c>
      <c r="H119" s="7" t="str">
        <f>IF(基本データ入力!G120="","",基本データ入力!$C$4)</f>
        <v/>
      </c>
      <c r="I119" s="7" t="str">
        <f>IF($B119="","",VLOOKUP('処理用（さわらないようにお願いします）'!$B119,基本データ入力!$A$3:$V$203,'処理用（さわらないようにお願いします）'!I$1,0))</f>
        <v/>
      </c>
      <c r="J119" s="7" t="str">
        <f>IF(基本データ入力!G120="","",TRIM(基本データ入力!$C$7))</f>
        <v/>
      </c>
      <c r="K119" s="7" t="str">
        <f>IF($B119="","",VLOOKUP('処理用（さわらないようにお願いします）'!$B119,基本データ入力!$A$4:$V$203,'処理用（さわらないようにお願いします）'!K$1,0))</f>
        <v/>
      </c>
      <c r="L119" s="9" t="str">
        <f>IF(一覧表!E139="","",一覧表!E139)</f>
        <v/>
      </c>
      <c r="M119" s="8" t="str">
        <f>IF(一覧表!F139="","",一覧表!F139)</f>
        <v/>
      </c>
      <c r="N119" s="8" t="str">
        <f>IF(一覧表!G139="","",一覧表!G139)</f>
        <v/>
      </c>
      <c r="O119" s="319" t="str">
        <f>IF(一覧表!H139="","",一覧表!H139)</f>
        <v/>
      </c>
      <c r="P119" s="320" t="str">
        <f>IF(一覧表!I139="","",一覧表!I139)</f>
        <v/>
      </c>
      <c r="Q119" s="10" t="str">
        <f>IF(一覧表!J139="","",一覧表!J139)</f>
        <v/>
      </c>
      <c r="R119" s="8" t="str">
        <f>IF(一覧表!K139="","",一覧表!K139)</f>
        <v/>
      </c>
      <c r="S119" s="8" t="str">
        <f>IF(一覧表!L139="","",一覧表!L139)</f>
        <v/>
      </c>
      <c r="T119" s="8" t="str">
        <f>IF(一覧表!M139="","",一覧表!M139)</f>
        <v/>
      </c>
      <c r="U119" s="321" t="str">
        <f>IF(一覧表!N139="","",一覧表!N139)</f>
        <v/>
      </c>
      <c r="V119" s="7" t="str">
        <f>IF($B119="","",VLOOKUP('処理用（さわらないようにお願いします）'!$B119,基本データ入力!$A$3:$V$203,'処理用（さわらないようにお願いします）'!V$1,0))</f>
        <v/>
      </c>
      <c r="W119" s="7" t="str">
        <f>IF($B119="","",VLOOKUP('処理用（さわらないようにお願いします）'!$B119,基本データ入力!$A$3:$V$203,'処理用（さわらないようにお願いします）'!W$1,0))</f>
        <v/>
      </c>
      <c r="AB119" t="str">
        <f t="shared" si="8"/>
        <v/>
      </c>
    </row>
    <row r="120" spans="1:28" ht="14.25" x14ac:dyDescent="0.15">
      <c r="A120">
        <v>118</v>
      </c>
      <c r="B120" t="str">
        <f t="shared" si="6"/>
        <v/>
      </c>
      <c r="C120">
        <f>COUNTIF($F$3:F120,"1")</f>
        <v>0</v>
      </c>
      <c r="D120">
        <f>COUNTIF($F$3:F120,"2")</f>
        <v>0</v>
      </c>
      <c r="E120" t="str">
        <f t="shared" si="7"/>
        <v/>
      </c>
      <c r="F120" s="7" t="str">
        <f>IF($B120="","",VLOOKUP('処理用（さわらないようにお願いします）'!$B120,基本データ入力!$A$4:$V$203,$F$1,0))</f>
        <v/>
      </c>
      <c r="G120" s="7" t="str">
        <f>IF($B120="","",VLOOKUP('処理用（さわらないようにお願いします）'!$B120,基本データ入力!$A$3:$V$203,'処理用（さわらないようにお願いします）'!G$1,0))</f>
        <v/>
      </c>
      <c r="H120" s="7" t="str">
        <f>IF(基本データ入力!G121="","",基本データ入力!$C$4)</f>
        <v/>
      </c>
      <c r="I120" s="7" t="str">
        <f>IF($B120="","",VLOOKUP('処理用（さわらないようにお願いします）'!$B120,基本データ入力!$A$3:$V$203,'処理用（さわらないようにお願いします）'!I$1,0))</f>
        <v/>
      </c>
      <c r="J120" s="7" t="str">
        <f>IF(基本データ入力!G121="","",TRIM(基本データ入力!$C$7))</f>
        <v/>
      </c>
      <c r="K120" s="7" t="str">
        <f>IF($B120="","",VLOOKUP('処理用（さわらないようにお願いします）'!$B120,基本データ入力!$A$4:$V$203,'処理用（さわらないようにお願いします）'!K$1,0))</f>
        <v/>
      </c>
      <c r="L120" s="9" t="str">
        <f>IF(一覧表!E140="","",一覧表!E140)</f>
        <v/>
      </c>
      <c r="M120" s="8" t="str">
        <f>IF(一覧表!F140="","",一覧表!F140)</f>
        <v/>
      </c>
      <c r="N120" s="8" t="str">
        <f>IF(一覧表!G140="","",一覧表!G140)</f>
        <v/>
      </c>
      <c r="O120" s="319" t="str">
        <f>IF(一覧表!H140="","",一覧表!H140)</f>
        <v/>
      </c>
      <c r="P120" s="320" t="str">
        <f>IF(一覧表!I140="","",一覧表!I140)</f>
        <v/>
      </c>
      <c r="Q120" s="10" t="str">
        <f>IF(一覧表!J140="","",一覧表!J140)</f>
        <v/>
      </c>
      <c r="R120" s="8" t="str">
        <f>IF(一覧表!K140="","",一覧表!K140)</f>
        <v/>
      </c>
      <c r="S120" s="8" t="str">
        <f>IF(一覧表!L140="","",一覧表!L140)</f>
        <v/>
      </c>
      <c r="T120" s="8" t="str">
        <f>IF(一覧表!M140="","",一覧表!M140)</f>
        <v/>
      </c>
      <c r="U120" s="321" t="str">
        <f>IF(一覧表!N140="","",一覧表!N140)</f>
        <v/>
      </c>
      <c r="V120" s="7" t="str">
        <f>IF($B120="","",VLOOKUP('処理用（さわらないようにお願いします）'!$B120,基本データ入力!$A$3:$V$203,'処理用（さわらないようにお願いします）'!V$1,0))</f>
        <v/>
      </c>
      <c r="W120" s="7" t="str">
        <f>IF($B120="","",VLOOKUP('処理用（さわらないようにお願いします）'!$B120,基本データ入力!$A$3:$V$203,'処理用（さわらないようにお願いします）'!W$1,0))</f>
        <v/>
      </c>
      <c r="AB120" t="str">
        <f t="shared" si="8"/>
        <v/>
      </c>
    </row>
    <row r="121" spans="1:28" ht="14.25" x14ac:dyDescent="0.15">
      <c r="A121">
        <v>119</v>
      </c>
      <c r="B121" t="str">
        <f t="shared" si="6"/>
        <v/>
      </c>
      <c r="C121">
        <f>COUNTIF($F$3:F121,"1")</f>
        <v>0</v>
      </c>
      <c r="D121">
        <f>COUNTIF($F$3:F121,"2")</f>
        <v>0</v>
      </c>
      <c r="E121" t="str">
        <f t="shared" si="7"/>
        <v/>
      </c>
      <c r="F121" s="7" t="str">
        <f>IF($B121="","",VLOOKUP('処理用（さわらないようにお願いします）'!$B121,基本データ入力!$A$4:$V$203,$F$1,0))</f>
        <v/>
      </c>
      <c r="G121" s="7" t="str">
        <f>IF($B121="","",VLOOKUP('処理用（さわらないようにお願いします）'!$B121,基本データ入力!$A$3:$V$203,'処理用（さわらないようにお願いします）'!G$1,0))</f>
        <v/>
      </c>
      <c r="H121" s="7" t="str">
        <f>IF(基本データ入力!G122="","",基本データ入力!$C$4)</f>
        <v/>
      </c>
      <c r="I121" s="7" t="str">
        <f>IF($B121="","",VLOOKUP('処理用（さわらないようにお願いします）'!$B121,基本データ入力!$A$3:$V$203,'処理用（さわらないようにお願いします）'!I$1,0))</f>
        <v/>
      </c>
      <c r="J121" s="7" t="str">
        <f>IF(基本データ入力!G122="","",TRIM(基本データ入力!$C$7))</f>
        <v/>
      </c>
      <c r="K121" s="7" t="str">
        <f>IF($B121="","",VLOOKUP('処理用（さわらないようにお願いします）'!$B121,基本データ入力!$A$4:$V$203,'処理用（さわらないようにお願いします）'!K$1,0))</f>
        <v/>
      </c>
      <c r="L121" s="9" t="str">
        <f>IF(一覧表!E141="","",一覧表!E141)</f>
        <v/>
      </c>
      <c r="M121" s="8" t="str">
        <f>IF(一覧表!F141="","",一覧表!F141)</f>
        <v/>
      </c>
      <c r="N121" s="8" t="str">
        <f>IF(一覧表!G141="","",一覧表!G141)</f>
        <v/>
      </c>
      <c r="O121" s="319" t="str">
        <f>IF(一覧表!H141="","",一覧表!H141)</f>
        <v/>
      </c>
      <c r="P121" s="320" t="str">
        <f>IF(一覧表!I141="","",一覧表!I141)</f>
        <v/>
      </c>
      <c r="Q121" s="10" t="str">
        <f>IF(一覧表!J141="","",一覧表!J141)</f>
        <v/>
      </c>
      <c r="R121" s="8" t="str">
        <f>IF(一覧表!K141="","",一覧表!K141)</f>
        <v/>
      </c>
      <c r="S121" s="8" t="str">
        <f>IF(一覧表!L141="","",一覧表!L141)</f>
        <v/>
      </c>
      <c r="T121" s="8" t="str">
        <f>IF(一覧表!M141="","",一覧表!M141)</f>
        <v/>
      </c>
      <c r="U121" s="321" t="str">
        <f>IF(一覧表!N141="","",一覧表!N141)</f>
        <v/>
      </c>
      <c r="V121" s="7" t="str">
        <f>IF($B121="","",VLOOKUP('処理用（さわらないようにお願いします）'!$B121,基本データ入力!$A$3:$V$203,'処理用（さわらないようにお願いします）'!V$1,0))</f>
        <v/>
      </c>
      <c r="W121" s="7" t="str">
        <f>IF($B121="","",VLOOKUP('処理用（さわらないようにお願いします）'!$B121,基本データ入力!$A$3:$V$203,'処理用（さわらないようにお願いします）'!W$1,0))</f>
        <v/>
      </c>
      <c r="AB121" t="str">
        <f t="shared" si="8"/>
        <v/>
      </c>
    </row>
    <row r="122" spans="1:28" ht="14.25" x14ac:dyDescent="0.15">
      <c r="A122">
        <v>120</v>
      </c>
      <c r="B122" t="str">
        <f t="shared" si="6"/>
        <v/>
      </c>
      <c r="C122">
        <f>COUNTIF($F$3:F122,"1")</f>
        <v>0</v>
      </c>
      <c r="D122">
        <f>COUNTIF($F$3:F122,"2")</f>
        <v>0</v>
      </c>
      <c r="E122" t="str">
        <f t="shared" si="7"/>
        <v/>
      </c>
      <c r="F122" s="7" t="str">
        <f>IF($B122="","",VLOOKUP('処理用（さわらないようにお願いします）'!$B122,基本データ入力!$A$4:$V$203,$F$1,0))</f>
        <v/>
      </c>
      <c r="G122" s="7" t="str">
        <f>IF($B122="","",VLOOKUP('処理用（さわらないようにお願いします）'!$B122,基本データ入力!$A$3:$V$203,'処理用（さわらないようにお願いします）'!G$1,0))</f>
        <v/>
      </c>
      <c r="H122" s="7" t="str">
        <f>IF(基本データ入力!G123="","",基本データ入力!$C$4)</f>
        <v/>
      </c>
      <c r="I122" s="7" t="str">
        <f>IF($B122="","",VLOOKUP('処理用（さわらないようにお願いします）'!$B122,基本データ入力!$A$3:$V$203,'処理用（さわらないようにお願いします）'!I$1,0))</f>
        <v/>
      </c>
      <c r="J122" s="7" t="str">
        <f>IF(基本データ入力!G123="","",TRIM(基本データ入力!$C$7))</f>
        <v/>
      </c>
      <c r="K122" s="7" t="str">
        <f>IF($B122="","",VLOOKUP('処理用（さわらないようにお願いします）'!$B122,基本データ入力!$A$4:$V$203,'処理用（さわらないようにお願いします）'!K$1,0))</f>
        <v/>
      </c>
      <c r="L122" s="9" t="str">
        <f>IF(一覧表!E142="","",一覧表!E142)</f>
        <v/>
      </c>
      <c r="M122" s="8" t="str">
        <f>IF(一覧表!F142="","",一覧表!F142)</f>
        <v/>
      </c>
      <c r="N122" s="8" t="str">
        <f>IF(一覧表!G142="","",一覧表!G142)</f>
        <v/>
      </c>
      <c r="O122" s="319" t="str">
        <f>IF(一覧表!H142="","",一覧表!H142)</f>
        <v/>
      </c>
      <c r="P122" s="320" t="str">
        <f>IF(一覧表!I142="","",一覧表!I142)</f>
        <v/>
      </c>
      <c r="Q122" s="10" t="str">
        <f>IF(一覧表!J142="","",一覧表!J142)</f>
        <v/>
      </c>
      <c r="R122" s="8" t="str">
        <f>IF(一覧表!K142="","",一覧表!K142)</f>
        <v/>
      </c>
      <c r="S122" s="8" t="str">
        <f>IF(一覧表!L142="","",一覧表!L142)</f>
        <v/>
      </c>
      <c r="T122" s="8" t="str">
        <f>IF(一覧表!M142="","",一覧表!M142)</f>
        <v/>
      </c>
      <c r="U122" s="321" t="str">
        <f>IF(一覧表!N142="","",一覧表!N142)</f>
        <v/>
      </c>
      <c r="V122" s="7" t="str">
        <f>IF($B122="","",VLOOKUP('処理用（さわらないようにお願いします）'!$B122,基本データ入力!$A$3:$V$203,'処理用（さわらないようにお願いします）'!V$1,0))</f>
        <v/>
      </c>
      <c r="W122" s="7" t="str">
        <f>IF($B122="","",VLOOKUP('処理用（さわらないようにお願いします）'!$B122,基本データ入力!$A$3:$V$203,'処理用（さわらないようにお願いします）'!W$1,0))</f>
        <v/>
      </c>
      <c r="AB122" t="str">
        <f t="shared" si="8"/>
        <v/>
      </c>
    </row>
    <row r="123" spans="1:28" ht="14.25" x14ac:dyDescent="0.15">
      <c r="A123">
        <v>121</v>
      </c>
      <c r="B123" t="str">
        <f t="shared" si="6"/>
        <v/>
      </c>
      <c r="C123">
        <f>COUNTIF($F$3:F123,"1")</f>
        <v>0</v>
      </c>
      <c r="D123">
        <f>COUNTIF($F$3:F123,"2")</f>
        <v>0</v>
      </c>
      <c r="E123" t="str">
        <f t="shared" si="7"/>
        <v/>
      </c>
      <c r="F123" s="7" t="str">
        <f>IF($B123="","",VLOOKUP('処理用（さわらないようにお願いします）'!$B123,基本データ入力!$A$4:$V$203,$F$1,0))</f>
        <v/>
      </c>
      <c r="G123" s="7" t="str">
        <f>IF($B123="","",VLOOKUP('処理用（さわらないようにお願いします）'!$B123,基本データ入力!$A$3:$V$203,'処理用（さわらないようにお願いします）'!G$1,0))</f>
        <v/>
      </c>
      <c r="H123" s="7" t="str">
        <f>IF(基本データ入力!G124="","",基本データ入力!$C$4)</f>
        <v/>
      </c>
      <c r="I123" s="7" t="str">
        <f>IF($B123="","",VLOOKUP('処理用（さわらないようにお願いします）'!$B123,基本データ入力!$A$3:$V$203,'処理用（さわらないようにお願いします）'!I$1,0))</f>
        <v/>
      </c>
      <c r="J123" s="7" t="str">
        <f>IF(基本データ入力!G124="","",TRIM(基本データ入力!$C$7))</f>
        <v/>
      </c>
      <c r="K123" s="7" t="str">
        <f>IF($B123="","",VLOOKUP('処理用（さわらないようにお願いします）'!$B123,基本データ入力!$A$4:$V$203,'処理用（さわらないようにお願いします）'!K$1,0))</f>
        <v/>
      </c>
      <c r="L123" s="9" t="str">
        <f>IF(一覧表!E143="","",一覧表!E143)</f>
        <v/>
      </c>
      <c r="M123" s="8" t="str">
        <f>IF(一覧表!F143="","",一覧表!F143)</f>
        <v/>
      </c>
      <c r="N123" s="8" t="str">
        <f>IF(一覧表!G143="","",一覧表!G143)</f>
        <v/>
      </c>
      <c r="O123" s="319" t="str">
        <f>IF(一覧表!H143="","",一覧表!H143)</f>
        <v/>
      </c>
      <c r="P123" s="320" t="str">
        <f>IF(一覧表!I143="","",一覧表!I143)</f>
        <v/>
      </c>
      <c r="Q123" s="10" t="str">
        <f>IF(一覧表!J143="","",一覧表!J143)</f>
        <v/>
      </c>
      <c r="R123" s="8" t="str">
        <f>IF(一覧表!K143="","",一覧表!K143)</f>
        <v/>
      </c>
      <c r="S123" s="8" t="str">
        <f>IF(一覧表!L143="","",一覧表!L143)</f>
        <v/>
      </c>
      <c r="T123" s="8" t="str">
        <f>IF(一覧表!M143="","",一覧表!M143)</f>
        <v/>
      </c>
      <c r="U123" s="321" t="str">
        <f>IF(一覧表!N143="","",一覧表!N143)</f>
        <v/>
      </c>
      <c r="V123" s="7" t="str">
        <f>IF($B123="","",VLOOKUP('処理用（さわらないようにお願いします）'!$B123,基本データ入力!$A$3:$V$203,'処理用（さわらないようにお願いします）'!V$1,0))</f>
        <v/>
      </c>
      <c r="W123" s="7" t="str">
        <f>IF($B123="","",VLOOKUP('処理用（さわらないようにお願いします）'!$B123,基本データ入力!$A$3:$V$203,'処理用（さわらないようにお願いします）'!W$1,0))</f>
        <v/>
      </c>
      <c r="AB123" t="str">
        <f t="shared" si="8"/>
        <v/>
      </c>
    </row>
    <row r="124" spans="1:28" ht="14.25" x14ac:dyDescent="0.15">
      <c r="A124">
        <v>122</v>
      </c>
      <c r="B124" t="str">
        <f t="shared" si="6"/>
        <v/>
      </c>
      <c r="C124">
        <f>COUNTIF($F$3:F124,"1")</f>
        <v>0</v>
      </c>
      <c r="D124">
        <f>COUNTIF($F$3:F124,"2")</f>
        <v>0</v>
      </c>
      <c r="E124" t="str">
        <f t="shared" si="7"/>
        <v/>
      </c>
      <c r="F124" s="7" t="str">
        <f>IF($B124="","",VLOOKUP('処理用（さわらないようにお願いします）'!$B124,基本データ入力!$A$4:$V$203,$F$1,0))</f>
        <v/>
      </c>
      <c r="G124" s="7" t="str">
        <f>IF($B124="","",VLOOKUP('処理用（さわらないようにお願いします）'!$B124,基本データ入力!$A$3:$V$203,'処理用（さわらないようにお願いします）'!G$1,0))</f>
        <v/>
      </c>
      <c r="H124" s="7" t="str">
        <f>IF(基本データ入力!G125="","",基本データ入力!$C$4)</f>
        <v/>
      </c>
      <c r="I124" s="7" t="str">
        <f>IF($B124="","",VLOOKUP('処理用（さわらないようにお願いします）'!$B124,基本データ入力!$A$3:$V$203,'処理用（さわらないようにお願いします）'!I$1,0))</f>
        <v/>
      </c>
      <c r="J124" s="7" t="str">
        <f>IF(基本データ入力!G125="","",TRIM(基本データ入力!$C$7))</f>
        <v/>
      </c>
      <c r="K124" s="7" t="str">
        <f>IF($B124="","",VLOOKUP('処理用（さわらないようにお願いします）'!$B124,基本データ入力!$A$4:$V$203,'処理用（さわらないようにお願いします）'!K$1,0))</f>
        <v/>
      </c>
      <c r="L124" s="9" t="str">
        <f>IF(一覧表!E144="","",一覧表!E144)</f>
        <v/>
      </c>
      <c r="M124" s="8" t="str">
        <f>IF(一覧表!F144="","",一覧表!F144)</f>
        <v/>
      </c>
      <c r="N124" s="8" t="str">
        <f>IF(一覧表!G144="","",一覧表!G144)</f>
        <v/>
      </c>
      <c r="O124" s="319" t="str">
        <f>IF(一覧表!H144="","",一覧表!H144)</f>
        <v/>
      </c>
      <c r="P124" s="320" t="str">
        <f>IF(一覧表!I144="","",一覧表!I144)</f>
        <v/>
      </c>
      <c r="Q124" s="10" t="str">
        <f>IF(一覧表!J144="","",一覧表!J144)</f>
        <v/>
      </c>
      <c r="R124" s="8" t="str">
        <f>IF(一覧表!K144="","",一覧表!K144)</f>
        <v/>
      </c>
      <c r="S124" s="8" t="str">
        <f>IF(一覧表!L144="","",一覧表!L144)</f>
        <v/>
      </c>
      <c r="T124" s="8" t="str">
        <f>IF(一覧表!M144="","",一覧表!M144)</f>
        <v/>
      </c>
      <c r="U124" s="321" t="str">
        <f>IF(一覧表!N144="","",一覧表!N144)</f>
        <v/>
      </c>
      <c r="V124" s="7" t="str">
        <f>IF($B124="","",VLOOKUP('処理用（さわらないようにお願いします）'!$B124,基本データ入力!$A$3:$V$203,'処理用（さわらないようにお願いします）'!V$1,0))</f>
        <v/>
      </c>
      <c r="W124" s="7" t="str">
        <f>IF($B124="","",VLOOKUP('処理用（さわらないようにお願いします）'!$B124,基本データ入力!$A$3:$V$203,'処理用（さわらないようにお願いします）'!W$1,0))</f>
        <v/>
      </c>
      <c r="AB124" t="str">
        <f t="shared" si="8"/>
        <v/>
      </c>
    </row>
    <row r="125" spans="1:28" ht="14.25" x14ac:dyDescent="0.15">
      <c r="A125">
        <v>123</v>
      </c>
      <c r="B125" t="str">
        <f t="shared" si="6"/>
        <v/>
      </c>
      <c r="C125">
        <f>COUNTIF($F$3:F125,"1")</f>
        <v>0</v>
      </c>
      <c r="D125">
        <f>COUNTIF($F$3:F125,"2")</f>
        <v>0</v>
      </c>
      <c r="E125" t="str">
        <f t="shared" si="7"/>
        <v/>
      </c>
      <c r="F125" s="7" t="str">
        <f>IF($B125="","",VLOOKUP('処理用（さわらないようにお願いします）'!$B125,基本データ入力!$A$4:$V$203,$F$1,0))</f>
        <v/>
      </c>
      <c r="G125" s="7" t="str">
        <f>IF($B125="","",VLOOKUP('処理用（さわらないようにお願いします）'!$B125,基本データ入力!$A$3:$V$203,'処理用（さわらないようにお願いします）'!G$1,0))</f>
        <v/>
      </c>
      <c r="H125" s="7" t="str">
        <f>IF(基本データ入力!G126="","",基本データ入力!$C$4)</f>
        <v/>
      </c>
      <c r="I125" s="7" t="str">
        <f>IF($B125="","",VLOOKUP('処理用（さわらないようにお願いします）'!$B125,基本データ入力!$A$3:$V$203,'処理用（さわらないようにお願いします）'!I$1,0))</f>
        <v/>
      </c>
      <c r="J125" s="7" t="str">
        <f>IF(基本データ入力!G126="","",TRIM(基本データ入力!$C$7))</f>
        <v/>
      </c>
      <c r="K125" s="7" t="str">
        <f>IF($B125="","",VLOOKUP('処理用（さわらないようにお願いします）'!$B125,基本データ入力!$A$4:$V$203,'処理用（さわらないようにお願いします）'!K$1,0))</f>
        <v/>
      </c>
      <c r="L125" s="9" t="str">
        <f>IF(一覧表!E145="","",一覧表!E145)</f>
        <v/>
      </c>
      <c r="M125" s="8" t="str">
        <f>IF(一覧表!F145="","",一覧表!F145)</f>
        <v/>
      </c>
      <c r="N125" s="8" t="str">
        <f>IF(一覧表!G145="","",一覧表!G145)</f>
        <v/>
      </c>
      <c r="O125" s="319" t="str">
        <f>IF(一覧表!H145="","",一覧表!H145)</f>
        <v/>
      </c>
      <c r="P125" s="320" t="str">
        <f>IF(一覧表!I145="","",一覧表!I145)</f>
        <v/>
      </c>
      <c r="Q125" s="10" t="str">
        <f>IF(一覧表!J145="","",一覧表!J145)</f>
        <v/>
      </c>
      <c r="R125" s="8" t="str">
        <f>IF(一覧表!K145="","",一覧表!K145)</f>
        <v/>
      </c>
      <c r="S125" s="8" t="str">
        <f>IF(一覧表!L145="","",一覧表!L145)</f>
        <v/>
      </c>
      <c r="T125" s="8" t="str">
        <f>IF(一覧表!M145="","",一覧表!M145)</f>
        <v/>
      </c>
      <c r="U125" s="321" t="str">
        <f>IF(一覧表!N145="","",一覧表!N145)</f>
        <v/>
      </c>
      <c r="V125" s="7" t="str">
        <f>IF($B125="","",VLOOKUP('処理用（さわらないようにお願いします）'!$B125,基本データ入力!$A$3:$V$203,'処理用（さわらないようにお願いします）'!V$1,0))</f>
        <v/>
      </c>
      <c r="W125" s="7" t="str">
        <f>IF($B125="","",VLOOKUP('処理用（さわらないようにお願いします）'!$B125,基本データ入力!$A$3:$V$203,'処理用（さわらないようにお願いします）'!W$1,0))</f>
        <v/>
      </c>
      <c r="AB125" t="str">
        <f t="shared" si="8"/>
        <v/>
      </c>
    </row>
    <row r="126" spans="1:28" ht="14.25" x14ac:dyDescent="0.15">
      <c r="A126">
        <v>124</v>
      </c>
      <c r="B126" t="str">
        <f t="shared" si="6"/>
        <v/>
      </c>
      <c r="C126">
        <f>COUNTIF($F$3:F126,"1")</f>
        <v>0</v>
      </c>
      <c r="D126">
        <f>COUNTIF($F$3:F126,"2")</f>
        <v>0</v>
      </c>
      <c r="E126" t="str">
        <f t="shared" si="7"/>
        <v/>
      </c>
      <c r="F126" s="7" t="str">
        <f>IF($B126="","",VLOOKUP('処理用（さわらないようにお願いします）'!$B126,基本データ入力!$A$4:$V$203,$F$1,0))</f>
        <v/>
      </c>
      <c r="G126" s="7" t="str">
        <f>IF($B126="","",VLOOKUP('処理用（さわらないようにお願いします）'!$B126,基本データ入力!$A$3:$V$203,'処理用（さわらないようにお願いします）'!G$1,0))</f>
        <v/>
      </c>
      <c r="H126" s="7" t="str">
        <f>IF(基本データ入力!G127="","",基本データ入力!$C$4)</f>
        <v/>
      </c>
      <c r="I126" s="7" t="str">
        <f>IF($B126="","",VLOOKUP('処理用（さわらないようにお願いします）'!$B126,基本データ入力!$A$3:$V$203,'処理用（さわらないようにお願いします）'!I$1,0))</f>
        <v/>
      </c>
      <c r="J126" s="7" t="str">
        <f>IF(基本データ入力!G127="","",TRIM(基本データ入力!$C$7))</f>
        <v/>
      </c>
      <c r="K126" s="7" t="str">
        <f>IF($B126="","",VLOOKUP('処理用（さわらないようにお願いします）'!$B126,基本データ入力!$A$4:$V$203,'処理用（さわらないようにお願いします）'!K$1,0))</f>
        <v/>
      </c>
      <c r="L126" s="9" t="str">
        <f>IF(一覧表!E146="","",一覧表!E146)</f>
        <v/>
      </c>
      <c r="M126" s="8" t="str">
        <f>IF(一覧表!F146="","",一覧表!F146)</f>
        <v/>
      </c>
      <c r="N126" s="8" t="str">
        <f>IF(一覧表!G146="","",一覧表!G146)</f>
        <v/>
      </c>
      <c r="O126" s="319" t="str">
        <f>IF(一覧表!H146="","",一覧表!H146)</f>
        <v/>
      </c>
      <c r="P126" s="320" t="str">
        <f>IF(一覧表!I146="","",一覧表!I146)</f>
        <v/>
      </c>
      <c r="Q126" s="10" t="str">
        <f>IF(一覧表!J146="","",一覧表!J146)</f>
        <v/>
      </c>
      <c r="R126" s="8" t="str">
        <f>IF(一覧表!K146="","",一覧表!K146)</f>
        <v/>
      </c>
      <c r="S126" s="8" t="str">
        <f>IF(一覧表!L146="","",一覧表!L146)</f>
        <v/>
      </c>
      <c r="T126" s="8" t="str">
        <f>IF(一覧表!M146="","",一覧表!M146)</f>
        <v/>
      </c>
      <c r="U126" s="321" t="str">
        <f>IF(一覧表!N146="","",一覧表!N146)</f>
        <v/>
      </c>
      <c r="V126" s="7" t="str">
        <f>IF($B126="","",VLOOKUP('処理用（さわらないようにお願いします）'!$B126,基本データ入力!$A$3:$V$203,'処理用（さわらないようにお願いします）'!V$1,0))</f>
        <v/>
      </c>
      <c r="W126" s="7" t="str">
        <f>IF($B126="","",VLOOKUP('処理用（さわらないようにお願いします）'!$B126,基本データ入力!$A$3:$V$203,'処理用（さわらないようにお願いします）'!W$1,0))</f>
        <v/>
      </c>
      <c r="AB126" t="str">
        <f t="shared" si="8"/>
        <v/>
      </c>
    </row>
    <row r="127" spans="1:28" ht="14.25" x14ac:dyDescent="0.15">
      <c r="A127">
        <v>125</v>
      </c>
      <c r="B127" t="str">
        <f t="shared" si="6"/>
        <v/>
      </c>
      <c r="C127">
        <f>COUNTIF($F$3:F127,"1")</f>
        <v>0</v>
      </c>
      <c r="D127">
        <f>COUNTIF($F$3:F127,"2")</f>
        <v>0</v>
      </c>
      <c r="E127" t="str">
        <f t="shared" si="7"/>
        <v/>
      </c>
      <c r="F127" s="7" t="str">
        <f>IF($B127="","",VLOOKUP('処理用（さわらないようにお願いします）'!$B127,基本データ入力!$A$4:$V$203,$F$1,0))</f>
        <v/>
      </c>
      <c r="G127" s="7" t="str">
        <f>IF($B127="","",VLOOKUP('処理用（さわらないようにお願いします）'!$B127,基本データ入力!$A$3:$V$203,'処理用（さわらないようにお願いします）'!G$1,0))</f>
        <v/>
      </c>
      <c r="H127" s="7" t="str">
        <f>IF(基本データ入力!G128="","",基本データ入力!$C$4)</f>
        <v/>
      </c>
      <c r="I127" s="7" t="str">
        <f>IF($B127="","",VLOOKUP('処理用（さわらないようにお願いします）'!$B127,基本データ入力!$A$3:$V$203,'処理用（さわらないようにお願いします）'!I$1,0))</f>
        <v/>
      </c>
      <c r="J127" s="7" t="str">
        <f>IF(基本データ入力!G128="","",TRIM(基本データ入力!$C$7))</f>
        <v/>
      </c>
      <c r="K127" s="7" t="str">
        <f>IF($B127="","",VLOOKUP('処理用（さわらないようにお願いします）'!$B127,基本データ入力!$A$4:$V$203,'処理用（さわらないようにお願いします）'!K$1,0))</f>
        <v/>
      </c>
      <c r="L127" s="9" t="str">
        <f>IF(一覧表!E147="","",一覧表!E147)</f>
        <v/>
      </c>
      <c r="M127" s="8" t="str">
        <f>IF(一覧表!F147="","",一覧表!F147)</f>
        <v/>
      </c>
      <c r="N127" s="8" t="str">
        <f>IF(一覧表!G147="","",一覧表!G147)</f>
        <v/>
      </c>
      <c r="O127" s="319" t="str">
        <f>IF(一覧表!H147="","",一覧表!H147)</f>
        <v/>
      </c>
      <c r="P127" s="320" t="str">
        <f>IF(一覧表!I147="","",一覧表!I147)</f>
        <v/>
      </c>
      <c r="Q127" s="10" t="str">
        <f>IF(一覧表!J147="","",一覧表!J147)</f>
        <v/>
      </c>
      <c r="R127" s="8" t="str">
        <f>IF(一覧表!K147="","",一覧表!K147)</f>
        <v/>
      </c>
      <c r="S127" s="8" t="str">
        <f>IF(一覧表!L147="","",一覧表!L147)</f>
        <v/>
      </c>
      <c r="T127" s="8" t="str">
        <f>IF(一覧表!M147="","",一覧表!M147)</f>
        <v/>
      </c>
      <c r="U127" s="321" t="str">
        <f>IF(一覧表!N147="","",一覧表!N147)</f>
        <v/>
      </c>
      <c r="V127" s="7" t="str">
        <f>IF($B127="","",VLOOKUP('処理用（さわらないようにお願いします）'!$B127,基本データ入力!$A$3:$V$203,'処理用（さわらないようにお願いします）'!V$1,0))</f>
        <v/>
      </c>
      <c r="W127" s="7" t="str">
        <f>IF($B127="","",VLOOKUP('処理用（さわらないようにお願いします）'!$B127,基本データ入力!$A$3:$V$203,'処理用（さわらないようにお願いします）'!W$1,0))</f>
        <v/>
      </c>
      <c r="AB127" t="str">
        <f t="shared" si="8"/>
        <v/>
      </c>
    </row>
    <row r="128" spans="1:28" ht="14.25" x14ac:dyDescent="0.15">
      <c r="A128">
        <v>126</v>
      </c>
      <c r="B128" t="str">
        <f t="shared" si="6"/>
        <v/>
      </c>
      <c r="C128">
        <f>COUNTIF($F$3:F128,"1")</f>
        <v>0</v>
      </c>
      <c r="D128">
        <f>COUNTIF($F$3:F128,"2")</f>
        <v>0</v>
      </c>
      <c r="E128" t="str">
        <f t="shared" si="7"/>
        <v/>
      </c>
      <c r="F128" s="7" t="str">
        <f>IF($B128="","",VLOOKUP('処理用（さわらないようにお願いします）'!$B128,基本データ入力!$A$4:$V$203,$F$1,0))</f>
        <v/>
      </c>
      <c r="G128" s="7" t="str">
        <f>IF($B128="","",VLOOKUP('処理用（さわらないようにお願いします）'!$B128,基本データ入力!$A$3:$V$203,'処理用（さわらないようにお願いします）'!G$1,0))</f>
        <v/>
      </c>
      <c r="H128" s="7" t="str">
        <f>IF(基本データ入力!G129="","",基本データ入力!$C$4)</f>
        <v/>
      </c>
      <c r="I128" s="7" t="str">
        <f>IF($B128="","",VLOOKUP('処理用（さわらないようにお願いします）'!$B128,基本データ入力!$A$3:$V$203,'処理用（さわらないようにお願いします）'!I$1,0))</f>
        <v/>
      </c>
      <c r="J128" s="7" t="str">
        <f>IF(基本データ入力!G129="","",TRIM(基本データ入力!$C$7))</f>
        <v/>
      </c>
      <c r="K128" s="7" t="str">
        <f>IF($B128="","",VLOOKUP('処理用（さわらないようにお願いします）'!$B128,基本データ入力!$A$4:$V$203,'処理用（さわらないようにお願いします）'!K$1,0))</f>
        <v/>
      </c>
      <c r="L128" s="9" t="str">
        <f>IF(一覧表!E148="","",一覧表!E148)</f>
        <v/>
      </c>
      <c r="M128" s="8" t="str">
        <f>IF(一覧表!F148="","",一覧表!F148)</f>
        <v/>
      </c>
      <c r="N128" s="8" t="str">
        <f>IF(一覧表!G148="","",一覧表!G148)</f>
        <v/>
      </c>
      <c r="O128" s="319" t="str">
        <f>IF(一覧表!H148="","",一覧表!H148)</f>
        <v/>
      </c>
      <c r="P128" s="320" t="str">
        <f>IF(一覧表!I148="","",一覧表!I148)</f>
        <v/>
      </c>
      <c r="Q128" s="10" t="str">
        <f>IF(一覧表!J148="","",一覧表!J148)</f>
        <v/>
      </c>
      <c r="R128" s="8" t="str">
        <f>IF(一覧表!K148="","",一覧表!K148)</f>
        <v/>
      </c>
      <c r="S128" s="8" t="str">
        <f>IF(一覧表!L148="","",一覧表!L148)</f>
        <v/>
      </c>
      <c r="T128" s="8" t="str">
        <f>IF(一覧表!M148="","",一覧表!M148)</f>
        <v/>
      </c>
      <c r="U128" s="321" t="str">
        <f>IF(一覧表!N148="","",一覧表!N148)</f>
        <v/>
      </c>
      <c r="V128" s="7" t="str">
        <f>IF($B128="","",VLOOKUP('処理用（さわらないようにお願いします）'!$B128,基本データ入力!$A$3:$V$203,'処理用（さわらないようにお願いします）'!V$1,0))</f>
        <v/>
      </c>
      <c r="W128" s="7" t="str">
        <f>IF($B128="","",VLOOKUP('処理用（さわらないようにお願いします）'!$B128,基本データ入力!$A$3:$V$203,'処理用（さわらないようにお願いします）'!W$1,0))</f>
        <v/>
      </c>
      <c r="AB128" t="str">
        <f t="shared" si="8"/>
        <v/>
      </c>
    </row>
    <row r="129" spans="1:28" ht="14.25" x14ac:dyDescent="0.15">
      <c r="A129">
        <v>127</v>
      </c>
      <c r="B129" t="str">
        <f t="shared" si="6"/>
        <v/>
      </c>
      <c r="C129">
        <f>COUNTIF($F$3:F129,"1")</f>
        <v>0</v>
      </c>
      <c r="D129">
        <f>COUNTIF($F$3:F129,"2")</f>
        <v>0</v>
      </c>
      <c r="E129" t="str">
        <f t="shared" si="7"/>
        <v/>
      </c>
      <c r="F129" s="7" t="str">
        <f>IF($B129="","",VLOOKUP('処理用（さわらないようにお願いします）'!$B129,基本データ入力!$A$4:$V$203,$F$1,0))</f>
        <v/>
      </c>
      <c r="G129" s="7" t="str">
        <f>IF($B129="","",VLOOKUP('処理用（さわらないようにお願いします）'!$B129,基本データ入力!$A$3:$V$203,'処理用（さわらないようにお願いします）'!G$1,0))</f>
        <v/>
      </c>
      <c r="H129" s="7" t="str">
        <f>IF(基本データ入力!G130="","",基本データ入力!$C$4)</f>
        <v/>
      </c>
      <c r="I129" s="7" t="str">
        <f>IF($B129="","",VLOOKUP('処理用（さわらないようにお願いします）'!$B129,基本データ入力!$A$3:$V$203,'処理用（さわらないようにお願いします）'!I$1,0))</f>
        <v/>
      </c>
      <c r="J129" s="7" t="str">
        <f>IF(基本データ入力!G130="","",TRIM(基本データ入力!$C$7))</f>
        <v/>
      </c>
      <c r="K129" s="7" t="str">
        <f>IF($B129="","",VLOOKUP('処理用（さわらないようにお願いします）'!$B129,基本データ入力!$A$4:$V$203,'処理用（さわらないようにお願いします）'!K$1,0))</f>
        <v/>
      </c>
      <c r="L129" s="9" t="str">
        <f>IF(一覧表!E149="","",一覧表!E149)</f>
        <v/>
      </c>
      <c r="M129" s="8" t="str">
        <f>IF(一覧表!F149="","",一覧表!F149)</f>
        <v/>
      </c>
      <c r="N129" s="8" t="str">
        <f>IF(一覧表!G149="","",一覧表!G149)</f>
        <v/>
      </c>
      <c r="O129" s="319" t="str">
        <f>IF(一覧表!H149="","",一覧表!H149)</f>
        <v/>
      </c>
      <c r="P129" s="320" t="str">
        <f>IF(一覧表!I149="","",一覧表!I149)</f>
        <v/>
      </c>
      <c r="Q129" s="10" t="str">
        <f>IF(一覧表!J149="","",一覧表!J149)</f>
        <v/>
      </c>
      <c r="R129" s="8" t="str">
        <f>IF(一覧表!K149="","",一覧表!K149)</f>
        <v/>
      </c>
      <c r="S129" s="8" t="str">
        <f>IF(一覧表!L149="","",一覧表!L149)</f>
        <v/>
      </c>
      <c r="T129" s="8" t="str">
        <f>IF(一覧表!M149="","",一覧表!M149)</f>
        <v/>
      </c>
      <c r="U129" s="321" t="str">
        <f>IF(一覧表!N149="","",一覧表!N149)</f>
        <v/>
      </c>
      <c r="V129" s="7" t="str">
        <f>IF($B129="","",VLOOKUP('処理用（さわらないようにお願いします）'!$B129,基本データ入力!$A$3:$V$203,'処理用（さわらないようにお願いします）'!V$1,0))</f>
        <v/>
      </c>
      <c r="W129" s="7" t="str">
        <f>IF($B129="","",VLOOKUP('処理用（さわらないようにお願いします）'!$B129,基本データ入力!$A$3:$V$203,'処理用（さわらないようにお願いします）'!W$1,0))</f>
        <v/>
      </c>
      <c r="AB129" t="str">
        <f t="shared" si="8"/>
        <v/>
      </c>
    </row>
    <row r="130" spans="1:28" ht="14.25" x14ac:dyDescent="0.15">
      <c r="A130">
        <v>128</v>
      </c>
      <c r="B130" t="str">
        <f t="shared" si="6"/>
        <v/>
      </c>
      <c r="C130">
        <f>COUNTIF($F$3:F130,"1")</f>
        <v>0</v>
      </c>
      <c r="D130">
        <f>COUNTIF($F$3:F130,"2")</f>
        <v>0</v>
      </c>
      <c r="E130" t="str">
        <f t="shared" si="7"/>
        <v/>
      </c>
      <c r="F130" s="7" t="str">
        <f>IF($B130="","",VLOOKUP('処理用（さわらないようにお願いします）'!$B130,基本データ入力!$A$4:$V$203,$F$1,0))</f>
        <v/>
      </c>
      <c r="G130" s="7" t="str">
        <f>IF($B130="","",VLOOKUP('処理用（さわらないようにお願いします）'!$B130,基本データ入力!$A$3:$V$203,'処理用（さわらないようにお願いします）'!G$1,0))</f>
        <v/>
      </c>
      <c r="H130" s="7" t="str">
        <f>IF(基本データ入力!G131="","",基本データ入力!$C$4)</f>
        <v/>
      </c>
      <c r="I130" s="7" t="str">
        <f>IF($B130="","",VLOOKUP('処理用（さわらないようにお願いします）'!$B130,基本データ入力!$A$3:$V$203,'処理用（さわらないようにお願いします）'!I$1,0))</f>
        <v/>
      </c>
      <c r="J130" s="7" t="str">
        <f>IF(基本データ入力!G131="","",TRIM(基本データ入力!$C$7))</f>
        <v/>
      </c>
      <c r="K130" s="7" t="str">
        <f>IF($B130="","",VLOOKUP('処理用（さわらないようにお願いします）'!$B130,基本データ入力!$A$4:$V$203,'処理用（さわらないようにお願いします）'!K$1,0))</f>
        <v/>
      </c>
      <c r="L130" s="9" t="str">
        <f>IF(一覧表!E150="","",一覧表!E150)</f>
        <v/>
      </c>
      <c r="M130" s="8" t="str">
        <f>IF(一覧表!F150="","",一覧表!F150)</f>
        <v/>
      </c>
      <c r="N130" s="8" t="str">
        <f>IF(一覧表!G150="","",一覧表!G150)</f>
        <v/>
      </c>
      <c r="O130" s="319" t="str">
        <f>IF(一覧表!H150="","",一覧表!H150)</f>
        <v/>
      </c>
      <c r="P130" s="320" t="str">
        <f>IF(一覧表!I150="","",一覧表!I150)</f>
        <v/>
      </c>
      <c r="Q130" s="10" t="str">
        <f>IF(一覧表!J150="","",一覧表!J150)</f>
        <v/>
      </c>
      <c r="R130" s="8" t="str">
        <f>IF(一覧表!K150="","",一覧表!K150)</f>
        <v/>
      </c>
      <c r="S130" s="8" t="str">
        <f>IF(一覧表!L150="","",一覧表!L150)</f>
        <v/>
      </c>
      <c r="T130" s="8" t="str">
        <f>IF(一覧表!M150="","",一覧表!M150)</f>
        <v/>
      </c>
      <c r="U130" s="321" t="str">
        <f>IF(一覧表!N150="","",一覧表!N150)</f>
        <v/>
      </c>
      <c r="V130" s="7" t="str">
        <f>IF($B130="","",VLOOKUP('処理用（さわらないようにお願いします）'!$B130,基本データ入力!$A$3:$V$203,'処理用（さわらないようにお願いします）'!V$1,0))</f>
        <v/>
      </c>
      <c r="W130" s="7" t="str">
        <f>IF($B130="","",VLOOKUP('処理用（さわらないようにお願いします）'!$B130,基本データ入力!$A$3:$V$203,'処理用（さわらないようにお願いします）'!W$1,0))</f>
        <v/>
      </c>
      <c r="AB130" t="str">
        <f t="shared" si="8"/>
        <v/>
      </c>
    </row>
    <row r="131" spans="1:28" ht="14.25" x14ac:dyDescent="0.15">
      <c r="A131">
        <v>129</v>
      </c>
      <c r="B131" t="str">
        <f t="shared" si="6"/>
        <v/>
      </c>
      <c r="C131">
        <f>COUNTIF($F$3:F131,"1")</f>
        <v>0</v>
      </c>
      <c r="D131">
        <f>COUNTIF($F$3:F131,"2")</f>
        <v>0</v>
      </c>
      <c r="E131" t="str">
        <f t="shared" si="7"/>
        <v/>
      </c>
      <c r="F131" s="7" t="str">
        <f>IF($B131="","",VLOOKUP('処理用（さわらないようにお願いします）'!$B131,基本データ入力!$A$4:$V$203,$F$1,0))</f>
        <v/>
      </c>
      <c r="G131" s="7" t="str">
        <f>IF($B131="","",VLOOKUP('処理用（さわらないようにお願いします）'!$B131,基本データ入力!$A$3:$V$203,'処理用（さわらないようにお願いします）'!G$1,0))</f>
        <v/>
      </c>
      <c r="H131" s="7" t="str">
        <f>IF(基本データ入力!G132="","",基本データ入力!$C$4)</f>
        <v/>
      </c>
      <c r="I131" s="7" t="str">
        <f>IF($B131="","",VLOOKUP('処理用（さわらないようにお願いします）'!$B131,基本データ入力!$A$3:$V$203,'処理用（さわらないようにお願いします）'!I$1,0))</f>
        <v/>
      </c>
      <c r="J131" s="7" t="str">
        <f>IF(基本データ入力!G132="","",TRIM(基本データ入力!$C$7))</f>
        <v/>
      </c>
      <c r="K131" s="7" t="str">
        <f>IF($B131="","",VLOOKUP('処理用（さわらないようにお願いします）'!$B131,基本データ入力!$A$4:$V$203,'処理用（さわらないようにお願いします）'!K$1,0))</f>
        <v/>
      </c>
      <c r="L131" s="9" t="str">
        <f>IF(一覧表!E151="","",一覧表!E151)</f>
        <v/>
      </c>
      <c r="M131" s="8" t="str">
        <f>IF(一覧表!F151="","",一覧表!F151)</f>
        <v/>
      </c>
      <c r="N131" s="8" t="str">
        <f>IF(一覧表!G151="","",一覧表!G151)</f>
        <v/>
      </c>
      <c r="O131" s="319" t="str">
        <f>IF(一覧表!H151="","",一覧表!H151)</f>
        <v/>
      </c>
      <c r="P131" s="320" t="str">
        <f>IF(一覧表!I151="","",一覧表!I151)</f>
        <v/>
      </c>
      <c r="Q131" s="10" t="str">
        <f>IF(一覧表!J151="","",一覧表!J151)</f>
        <v/>
      </c>
      <c r="R131" s="8" t="str">
        <f>IF(一覧表!K151="","",一覧表!K151)</f>
        <v/>
      </c>
      <c r="S131" s="8" t="str">
        <f>IF(一覧表!L151="","",一覧表!L151)</f>
        <v/>
      </c>
      <c r="T131" s="8" t="str">
        <f>IF(一覧表!M151="","",一覧表!M151)</f>
        <v/>
      </c>
      <c r="U131" s="321" t="str">
        <f>IF(一覧表!N151="","",一覧表!N151)</f>
        <v/>
      </c>
      <c r="V131" s="7" t="str">
        <f>IF($B131="","",VLOOKUP('処理用（さわらないようにお願いします）'!$B131,基本データ入力!$A$3:$V$203,'処理用（さわらないようにお願いします）'!V$1,0))</f>
        <v/>
      </c>
      <c r="W131" s="7" t="str">
        <f>IF($B131="","",VLOOKUP('処理用（さわらないようにお願いします）'!$B131,基本データ入力!$A$3:$V$203,'処理用（さわらないようにお願いします）'!W$1,0))</f>
        <v/>
      </c>
      <c r="AB131" t="str">
        <f t="shared" si="8"/>
        <v/>
      </c>
    </row>
    <row r="132" spans="1:28" ht="14.25" x14ac:dyDescent="0.15">
      <c r="A132">
        <v>130</v>
      </c>
      <c r="B132" t="str">
        <f t="shared" ref="B132:B153" si="9">IF(A132&gt;$B$1,"",VALUE(A132))</f>
        <v/>
      </c>
      <c r="C132">
        <f>COUNTIF($F$3:F132,"1")</f>
        <v>0</v>
      </c>
      <c r="D132">
        <f>COUNTIF($F$3:F132,"2")</f>
        <v>0</v>
      </c>
      <c r="E132" t="str">
        <f t="shared" ref="E132:E151" si="10">IF(F132="","",IF(F132=1,C132,D132))</f>
        <v/>
      </c>
      <c r="F132" s="7" t="str">
        <f>IF($B132="","",VLOOKUP('処理用（さわらないようにお願いします）'!$B132,基本データ入力!$A$4:$V$203,$F$1,0))</f>
        <v/>
      </c>
      <c r="G132" s="7" t="str">
        <f>IF($B132="","",VLOOKUP('処理用（さわらないようにお願いします）'!$B132,基本データ入力!$A$3:$V$203,'処理用（さわらないようにお願いします）'!G$1,0))</f>
        <v/>
      </c>
      <c r="H132" s="7" t="str">
        <f>IF(基本データ入力!G133="","",基本データ入力!$C$4)</f>
        <v/>
      </c>
      <c r="I132" s="7" t="str">
        <f>IF($B132="","",VLOOKUP('処理用（さわらないようにお願いします）'!$B132,基本データ入力!$A$3:$V$203,'処理用（さわらないようにお願いします）'!I$1,0))</f>
        <v/>
      </c>
      <c r="J132" s="7" t="str">
        <f>IF(基本データ入力!G133="","",TRIM(基本データ入力!$C$7))</f>
        <v/>
      </c>
      <c r="K132" s="7" t="str">
        <f>IF($B132="","",VLOOKUP('処理用（さわらないようにお願いします）'!$B132,基本データ入力!$A$4:$V$203,'処理用（さわらないようにお願いします）'!K$1,0))</f>
        <v/>
      </c>
      <c r="L132" s="9" t="str">
        <f>IF(一覧表!E152="","",一覧表!E152)</f>
        <v/>
      </c>
      <c r="M132" s="8" t="str">
        <f>IF(一覧表!F152="","",一覧表!F152)</f>
        <v/>
      </c>
      <c r="N132" s="8" t="str">
        <f>IF(一覧表!G152="","",一覧表!G152)</f>
        <v/>
      </c>
      <c r="O132" s="319" t="str">
        <f>IF(一覧表!H152="","",一覧表!H152)</f>
        <v/>
      </c>
      <c r="P132" s="320" t="str">
        <f>IF(一覧表!I152="","",一覧表!I152)</f>
        <v/>
      </c>
      <c r="Q132" s="10" t="str">
        <f>IF(一覧表!J152="","",一覧表!J152)</f>
        <v/>
      </c>
      <c r="R132" s="8" t="str">
        <f>IF(一覧表!K152="","",一覧表!K152)</f>
        <v/>
      </c>
      <c r="S132" s="8" t="str">
        <f>IF(一覧表!L152="","",一覧表!L152)</f>
        <v/>
      </c>
      <c r="T132" s="8" t="str">
        <f>IF(一覧表!M152="","",一覧表!M152)</f>
        <v/>
      </c>
      <c r="U132" s="321" t="str">
        <f>IF(一覧表!N152="","",一覧表!N152)</f>
        <v/>
      </c>
      <c r="V132" s="7" t="str">
        <f>IF($B132="","",VLOOKUP('処理用（さわらないようにお願いします）'!$B132,基本データ入力!$A$3:$V$203,'処理用（さわらないようにお願いします）'!V$1,0))</f>
        <v/>
      </c>
      <c r="W132" s="7" t="str">
        <f>IF($B132="","",VLOOKUP('処理用（さわらないようにお願いします）'!$B132,基本データ入力!$A$3:$V$203,'処理用（さわらないようにお願いします）'!W$1,0))</f>
        <v/>
      </c>
      <c r="AB132" t="str">
        <f t="shared" ref="AB132:AB152" si="11">IF($P132="","",$P132+$F132*10000)</f>
        <v/>
      </c>
    </row>
    <row r="133" spans="1:28" ht="14.25" x14ac:dyDescent="0.15">
      <c r="A133">
        <v>131</v>
      </c>
      <c r="B133" t="str">
        <f t="shared" si="9"/>
        <v/>
      </c>
      <c r="C133">
        <f>COUNTIF($F$3:F133,"1")</f>
        <v>0</v>
      </c>
      <c r="D133">
        <f>COUNTIF($F$3:F133,"2")</f>
        <v>0</v>
      </c>
      <c r="E133" t="str">
        <f t="shared" si="10"/>
        <v/>
      </c>
      <c r="F133" s="7" t="str">
        <f>IF($B133="","",VLOOKUP('処理用（さわらないようにお願いします）'!$B133,基本データ入力!$A$4:$V$203,$F$1,0))</f>
        <v/>
      </c>
      <c r="G133" s="7" t="str">
        <f>IF($B133="","",VLOOKUP('処理用（さわらないようにお願いします）'!$B133,基本データ入力!$A$3:$V$203,'処理用（さわらないようにお願いします）'!G$1,0))</f>
        <v/>
      </c>
      <c r="H133" s="7" t="str">
        <f>IF(基本データ入力!G134="","",基本データ入力!$C$4)</f>
        <v/>
      </c>
      <c r="I133" s="7" t="str">
        <f>IF($B133="","",VLOOKUP('処理用（さわらないようにお願いします）'!$B133,基本データ入力!$A$3:$V$203,'処理用（さわらないようにお願いします）'!I$1,0))</f>
        <v/>
      </c>
      <c r="J133" s="7" t="str">
        <f>IF(基本データ入力!G134="","",TRIM(基本データ入力!$C$7))</f>
        <v/>
      </c>
      <c r="K133" s="7" t="str">
        <f>IF($B133="","",VLOOKUP('処理用（さわらないようにお願いします）'!$B133,基本データ入力!$A$4:$V$203,'処理用（さわらないようにお願いします）'!K$1,0))</f>
        <v/>
      </c>
      <c r="L133" s="9" t="str">
        <f>IF(一覧表!E153="","",一覧表!E153)</f>
        <v/>
      </c>
      <c r="M133" s="8" t="str">
        <f>IF(一覧表!F153="","",一覧表!F153)</f>
        <v/>
      </c>
      <c r="N133" s="8" t="str">
        <f>IF(一覧表!G153="","",一覧表!G153)</f>
        <v/>
      </c>
      <c r="O133" s="319" t="str">
        <f>IF(一覧表!H153="","",一覧表!H153)</f>
        <v/>
      </c>
      <c r="P133" s="320" t="str">
        <f>IF(一覧表!I153="","",一覧表!I153)</f>
        <v/>
      </c>
      <c r="Q133" s="10" t="str">
        <f>IF(一覧表!J153="","",一覧表!J153)</f>
        <v/>
      </c>
      <c r="R133" s="8" t="str">
        <f>IF(一覧表!K153="","",一覧表!K153)</f>
        <v/>
      </c>
      <c r="S133" s="8" t="str">
        <f>IF(一覧表!L153="","",一覧表!L153)</f>
        <v/>
      </c>
      <c r="T133" s="8" t="str">
        <f>IF(一覧表!M153="","",一覧表!M153)</f>
        <v/>
      </c>
      <c r="U133" s="321" t="str">
        <f>IF(一覧表!N153="","",一覧表!N153)</f>
        <v/>
      </c>
      <c r="V133" s="7" t="str">
        <f>IF($B133="","",VLOOKUP('処理用（さわらないようにお願いします）'!$B133,基本データ入力!$A$3:$V$203,'処理用（さわらないようにお願いします）'!V$1,0))</f>
        <v/>
      </c>
      <c r="W133" s="7" t="str">
        <f>IF($B133="","",VLOOKUP('処理用（さわらないようにお願いします）'!$B133,基本データ入力!$A$3:$V$203,'処理用（さわらないようにお願いします）'!W$1,0))</f>
        <v/>
      </c>
      <c r="AB133" t="str">
        <f t="shared" si="11"/>
        <v/>
      </c>
    </row>
    <row r="134" spans="1:28" ht="14.25" x14ac:dyDescent="0.15">
      <c r="A134">
        <v>132</v>
      </c>
      <c r="B134" t="str">
        <f t="shared" si="9"/>
        <v/>
      </c>
      <c r="C134">
        <f>COUNTIF($F$3:F134,"1")</f>
        <v>0</v>
      </c>
      <c r="D134">
        <f>COUNTIF($F$3:F134,"2")</f>
        <v>0</v>
      </c>
      <c r="E134" t="str">
        <f t="shared" si="10"/>
        <v/>
      </c>
      <c r="F134" s="7" t="str">
        <f>IF($B134="","",VLOOKUP('処理用（さわらないようにお願いします）'!$B134,基本データ入力!$A$4:$V$203,$F$1,0))</f>
        <v/>
      </c>
      <c r="G134" s="7" t="str">
        <f>IF($B134="","",VLOOKUP('処理用（さわらないようにお願いします）'!$B134,基本データ入力!$A$3:$V$203,'処理用（さわらないようにお願いします）'!G$1,0))</f>
        <v/>
      </c>
      <c r="H134" s="7" t="str">
        <f>IF(基本データ入力!G135="","",基本データ入力!$C$4)</f>
        <v/>
      </c>
      <c r="I134" s="7" t="str">
        <f>IF($B134="","",VLOOKUP('処理用（さわらないようにお願いします）'!$B134,基本データ入力!$A$3:$V$203,'処理用（さわらないようにお願いします）'!I$1,0))</f>
        <v/>
      </c>
      <c r="J134" s="7" t="str">
        <f>IF(基本データ入力!G135="","",TRIM(基本データ入力!$C$7))</f>
        <v/>
      </c>
      <c r="K134" s="7" t="str">
        <f>IF($B134="","",VLOOKUP('処理用（さわらないようにお願いします）'!$B134,基本データ入力!$A$4:$V$203,'処理用（さわらないようにお願いします）'!K$1,0))</f>
        <v/>
      </c>
      <c r="L134" s="9" t="str">
        <f>IF(一覧表!E154="","",一覧表!E154)</f>
        <v/>
      </c>
      <c r="M134" s="8" t="str">
        <f>IF(一覧表!F154="","",一覧表!F154)</f>
        <v/>
      </c>
      <c r="N134" s="8" t="str">
        <f>IF(一覧表!G154="","",一覧表!G154)</f>
        <v/>
      </c>
      <c r="O134" s="319" t="str">
        <f>IF(一覧表!H154="","",一覧表!H154)</f>
        <v/>
      </c>
      <c r="P134" s="320" t="str">
        <f>IF(一覧表!I154="","",一覧表!I154)</f>
        <v/>
      </c>
      <c r="Q134" s="10" t="str">
        <f>IF(一覧表!J154="","",一覧表!J154)</f>
        <v/>
      </c>
      <c r="R134" s="8" t="str">
        <f>IF(一覧表!K154="","",一覧表!K154)</f>
        <v/>
      </c>
      <c r="S134" s="8" t="str">
        <f>IF(一覧表!L154="","",一覧表!L154)</f>
        <v/>
      </c>
      <c r="T134" s="8" t="str">
        <f>IF(一覧表!M154="","",一覧表!M154)</f>
        <v/>
      </c>
      <c r="U134" s="321" t="str">
        <f>IF(一覧表!N154="","",一覧表!N154)</f>
        <v/>
      </c>
      <c r="V134" s="7" t="str">
        <f>IF($B134="","",VLOOKUP('処理用（さわらないようにお願いします）'!$B134,基本データ入力!$A$3:$V$203,'処理用（さわらないようにお願いします）'!V$1,0))</f>
        <v/>
      </c>
      <c r="W134" s="7" t="str">
        <f>IF($B134="","",VLOOKUP('処理用（さわらないようにお願いします）'!$B134,基本データ入力!$A$3:$V$203,'処理用（さわらないようにお願いします）'!W$1,0))</f>
        <v/>
      </c>
      <c r="AB134" t="str">
        <f t="shared" si="11"/>
        <v/>
      </c>
    </row>
    <row r="135" spans="1:28" ht="14.25" x14ac:dyDescent="0.15">
      <c r="A135">
        <v>133</v>
      </c>
      <c r="B135" t="str">
        <f t="shared" si="9"/>
        <v/>
      </c>
      <c r="C135">
        <f>COUNTIF($F$3:F135,"1")</f>
        <v>0</v>
      </c>
      <c r="D135">
        <f>COUNTIF($F$3:F135,"2")</f>
        <v>0</v>
      </c>
      <c r="E135" t="str">
        <f t="shared" si="10"/>
        <v/>
      </c>
      <c r="F135" s="7" t="str">
        <f>IF($B135="","",VLOOKUP('処理用（さわらないようにお願いします）'!$B135,基本データ入力!$A$4:$V$203,$F$1,0))</f>
        <v/>
      </c>
      <c r="G135" s="7" t="str">
        <f>IF($B135="","",VLOOKUP('処理用（さわらないようにお願いします）'!$B135,基本データ入力!$A$3:$V$203,'処理用（さわらないようにお願いします）'!G$1,0))</f>
        <v/>
      </c>
      <c r="H135" s="7" t="str">
        <f>IF(基本データ入力!G136="","",基本データ入力!$C$4)</f>
        <v/>
      </c>
      <c r="I135" s="7" t="str">
        <f>IF($B135="","",VLOOKUP('処理用（さわらないようにお願いします）'!$B135,基本データ入力!$A$3:$V$203,'処理用（さわらないようにお願いします）'!I$1,0))</f>
        <v/>
      </c>
      <c r="J135" s="7" t="str">
        <f>IF(基本データ入力!G136="","",TRIM(基本データ入力!$C$7))</f>
        <v/>
      </c>
      <c r="K135" s="7" t="str">
        <f>IF($B135="","",VLOOKUP('処理用（さわらないようにお願いします）'!$B135,基本データ入力!$A$4:$V$203,'処理用（さわらないようにお願いします）'!K$1,0))</f>
        <v/>
      </c>
      <c r="L135" s="9" t="str">
        <f>IF(一覧表!E155="","",一覧表!E155)</f>
        <v/>
      </c>
      <c r="M135" s="8" t="str">
        <f>IF(一覧表!F155="","",一覧表!F155)</f>
        <v/>
      </c>
      <c r="N135" s="8" t="str">
        <f>IF(一覧表!G155="","",一覧表!G155)</f>
        <v/>
      </c>
      <c r="O135" s="319" t="str">
        <f>IF(一覧表!H155="","",一覧表!H155)</f>
        <v/>
      </c>
      <c r="P135" s="320" t="str">
        <f>IF(一覧表!I155="","",一覧表!I155)</f>
        <v/>
      </c>
      <c r="Q135" s="10" t="str">
        <f>IF(一覧表!J155="","",一覧表!J155)</f>
        <v/>
      </c>
      <c r="R135" s="8" t="str">
        <f>IF(一覧表!K155="","",一覧表!K155)</f>
        <v/>
      </c>
      <c r="S135" s="8" t="str">
        <f>IF(一覧表!L155="","",一覧表!L155)</f>
        <v/>
      </c>
      <c r="T135" s="8" t="str">
        <f>IF(一覧表!M155="","",一覧表!M155)</f>
        <v/>
      </c>
      <c r="U135" s="321" t="str">
        <f>IF(一覧表!N155="","",一覧表!N155)</f>
        <v/>
      </c>
      <c r="V135" s="7" t="str">
        <f>IF($B135="","",VLOOKUP('処理用（さわらないようにお願いします）'!$B135,基本データ入力!$A$3:$V$203,'処理用（さわらないようにお願いします）'!V$1,0))</f>
        <v/>
      </c>
      <c r="W135" s="7" t="str">
        <f>IF($B135="","",VLOOKUP('処理用（さわらないようにお願いします）'!$B135,基本データ入力!$A$3:$V$203,'処理用（さわらないようにお願いします）'!W$1,0))</f>
        <v/>
      </c>
      <c r="AB135" t="str">
        <f t="shared" si="11"/>
        <v/>
      </c>
    </row>
    <row r="136" spans="1:28" ht="14.25" x14ac:dyDescent="0.15">
      <c r="A136">
        <v>134</v>
      </c>
      <c r="B136" t="str">
        <f t="shared" si="9"/>
        <v/>
      </c>
      <c r="C136">
        <f>COUNTIF($F$3:F136,"1")</f>
        <v>0</v>
      </c>
      <c r="D136">
        <f>COUNTIF($F$3:F136,"2")</f>
        <v>0</v>
      </c>
      <c r="E136" t="str">
        <f t="shared" si="10"/>
        <v/>
      </c>
      <c r="F136" s="7" t="str">
        <f>IF($B136="","",VLOOKUP('処理用（さわらないようにお願いします）'!$B136,基本データ入力!$A$4:$V$203,$F$1,0))</f>
        <v/>
      </c>
      <c r="G136" s="7" t="str">
        <f>IF($B136="","",VLOOKUP('処理用（さわらないようにお願いします）'!$B136,基本データ入力!$A$3:$V$203,'処理用（さわらないようにお願いします）'!G$1,0))</f>
        <v/>
      </c>
      <c r="H136" s="7" t="str">
        <f>IF(基本データ入力!G137="","",基本データ入力!$C$4)</f>
        <v/>
      </c>
      <c r="I136" s="7" t="str">
        <f>IF($B136="","",VLOOKUP('処理用（さわらないようにお願いします）'!$B136,基本データ入力!$A$3:$V$203,'処理用（さわらないようにお願いします）'!I$1,0))</f>
        <v/>
      </c>
      <c r="J136" s="7" t="str">
        <f>IF(基本データ入力!G137="","",TRIM(基本データ入力!$C$7))</f>
        <v/>
      </c>
      <c r="K136" s="7" t="str">
        <f>IF($B136="","",VLOOKUP('処理用（さわらないようにお願いします）'!$B136,基本データ入力!$A$4:$V$203,'処理用（さわらないようにお願いします）'!K$1,0))</f>
        <v/>
      </c>
      <c r="L136" s="9" t="str">
        <f>IF(一覧表!E156="","",一覧表!E156)</f>
        <v/>
      </c>
      <c r="M136" s="8" t="str">
        <f>IF(一覧表!F156="","",一覧表!F156)</f>
        <v/>
      </c>
      <c r="N136" s="8" t="str">
        <f>IF(一覧表!G156="","",一覧表!G156)</f>
        <v/>
      </c>
      <c r="O136" s="319" t="str">
        <f>IF(一覧表!H156="","",一覧表!H156)</f>
        <v/>
      </c>
      <c r="P136" s="320" t="str">
        <f>IF(一覧表!I156="","",一覧表!I156)</f>
        <v/>
      </c>
      <c r="Q136" s="10" t="str">
        <f>IF(一覧表!J156="","",一覧表!J156)</f>
        <v/>
      </c>
      <c r="R136" s="8" t="str">
        <f>IF(一覧表!K156="","",一覧表!K156)</f>
        <v/>
      </c>
      <c r="S136" s="8" t="str">
        <f>IF(一覧表!L156="","",一覧表!L156)</f>
        <v/>
      </c>
      <c r="T136" s="8" t="str">
        <f>IF(一覧表!M156="","",一覧表!M156)</f>
        <v/>
      </c>
      <c r="U136" s="321" t="str">
        <f>IF(一覧表!N156="","",一覧表!N156)</f>
        <v/>
      </c>
      <c r="V136" s="7" t="str">
        <f>IF($B136="","",VLOOKUP('処理用（さわらないようにお願いします）'!$B136,基本データ入力!$A$3:$V$203,'処理用（さわらないようにお願いします）'!V$1,0))</f>
        <v/>
      </c>
      <c r="W136" s="7" t="str">
        <f>IF($B136="","",VLOOKUP('処理用（さわらないようにお願いします）'!$B136,基本データ入力!$A$3:$V$203,'処理用（さわらないようにお願いします）'!W$1,0))</f>
        <v/>
      </c>
      <c r="AB136" t="str">
        <f t="shared" si="11"/>
        <v/>
      </c>
    </row>
    <row r="137" spans="1:28" ht="14.25" x14ac:dyDescent="0.15">
      <c r="A137">
        <v>135</v>
      </c>
      <c r="B137" t="str">
        <f t="shared" si="9"/>
        <v/>
      </c>
      <c r="C137">
        <f>COUNTIF($F$3:F137,"1")</f>
        <v>0</v>
      </c>
      <c r="D137">
        <f>COUNTIF($F$3:F137,"2")</f>
        <v>0</v>
      </c>
      <c r="E137" t="str">
        <f t="shared" si="10"/>
        <v/>
      </c>
      <c r="F137" s="7" t="str">
        <f>IF($B137="","",VLOOKUP('処理用（さわらないようにお願いします）'!$B137,基本データ入力!$A$4:$V$203,$F$1,0))</f>
        <v/>
      </c>
      <c r="G137" s="7" t="str">
        <f>IF($B137="","",VLOOKUP('処理用（さわらないようにお願いします）'!$B137,基本データ入力!$A$3:$V$203,'処理用（さわらないようにお願いします）'!G$1,0))</f>
        <v/>
      </c>
      <c r="H137" s="7" t="str">
        <f>IF(基本データ入力!G138="","",基本データ入力!$C$4)</f>
        <v/>
      </c>
      <c r="I137" s="7" t="str">
        <f>IF($B137="","",VLOOKUP('処理用（さわらないようにお願いします）'!$B137,基本データ入力!$A$3:$V$203,'処理用（さわらないようにお願いします）'!I$1,0))</f>
        <v/>
      </c>
      <c r="J137" s="7" t="str">
        <f>IF(基本データ入力!G138="","",TRIM(基本データ入力!$C$7))</f>
        <v/>
      </c>
      <c r="K137" s="7" t="str">
        <f>IF($B137="","",VLOOKUP('処理用（さわらないようにお願いします）'!$B137,基本データ入力!$A$4:$V$203,'処理用（さわらないようにお願いします）'!K$1,0))</f>
        <v/>
      </c>
      <c r="L137" s="9" t="str">
        <f>IF(一覧表!E157="","",一覧表!E157)</f>
        <v/>
      </c>
      <c r="M137" s="8" t="str">
        <f>IF(一覧表!F157="","",一覧表!F157)</f>
        <v/>
      </c>
      <c r="N137" s="8" t="str">
        <f>IF(一覧表!G157="","",一覧表!G157)</f>
        <v/>
      </c>
      <c r="O137" s="319" t="str">
        <f>IF(一覧表!H157="","",一覧表!H157)</f>
        <v/>
      </c>
      <c r="P137" s="320" t="str">
        <f>IF(一覧表!I157="","",一覧表!I157)</f>
        <v/>
      </c>
      <c r="Q137" s="10" t="str">
        <f>IF(一覧表!J157="","",一覧表!J157)</f>
        <v/>
      </c>
      <c r="R137" s="8" t="str">
        <f>IF(一覧表!K157="","",一覧表!K157)</f>
        <v/>
      </c>
      <c r="S137" s="8" t="str">
        <f>IF(一覧表!L157="","",一覧表!L157)</f>
        <v/>
      </c>
      <c r="T137" s="8" t="str">
        <f>IF(一覧表!M157="","",一覧表!M157)</f>
        <v/>
      </c>
      <c r="U137" s="321" t="str">
        <f>IF(一覧表!N157="","",一覧表!N157)</f>
        <v/>
      </c>
      <c r="V137" s="7" t="str">
        <f>IF($B137="","",VLOOKUP('処理用（さわらないようにお願いします）'!$B137,基本データ入力!$A$3:$V$203,'処理用（さわらないようにお願いします）'!V$1,0))</f>
        <v/>
      </c>
      <c r="W137" s="7" t="str">
        <f>IF($B137="","",VLOOKUP('処理用（さわらないようにお願いします）'!$B137,基本データ入力!$A$3:$V$203,'処理用（さわらないようにお願いします）'!W$1,0))</f>
        <v/>
      </c>
      <c r="AB137" t="str">
        <f t="shared" si="11"/>
        <v/>
      </c>
    </row>
    <row r="138" spans="1:28" ht="14.25" x14ac:dyDescent="0.15">
      <c r="A138">
        <v>136</v>
      </c>
      <c r="B138" t="str">
        <f t="shared" si="9"/>
        <v/>
      </c>
      <c r="C138">
        <f>COUNTIF($F$3:F138,"1")</f>
        <v>0</v>
      </c>
      <c r="D138">
        <f>COUNTIF($F$3:F138,"2")</f>
        <v>0</v>
      </c>
      <c r="E138" t="str">
        <f t="shared" si="10"/>
        <v/>
      </c>
      <c r="F138" s="7" t="str">
        <f>IF($B138="","",VLOOKUP('処理用（さわらないようにお願いします）'!$B138,基本データ入力!$A$4:$V$203,$F$1,0))</f>
        <v/>
      </c>
      <c r="G138" s="7" t="str">
        <f>IF($B138="","",VLOOKUP('処理用（さわらないようにお願いします）'!$B138,基本データ入力!$A$3:$V$203,'処理用（さわらないようにお願いします）'!G$1,0))</f>
        <v/>
      </c>
      <c r="H138" s="7" t="str">
        <f>IF(基本データ入力!G139="","",基本データ入力!$C$4)</f>
        <v/>
      </c>
      <c r="I138" s="7" t="str">
        <f>IF($B138="","",VLOOKUP('処理用（さわらないようにお願いします）'!$B138,基本データ入力!$A$3:$V$203,'処理用（さわらないようにお願いします）'!I$1,0))</f>
        <v/>
      </c>
      <c r="J138" s="7" t="str">
        <f>IF(基本データ入力!G139="","",TRIM(基本データ入力!$C$7))</f>
        <v/>
      </c>
      <c r="K138" s="7" t="str">
        <f>IF($B138="","",VLOOKUP('処理用（さわらないようにお願いします）'!$B138,基本データ入力!$A$4:$V$203,'処理用（さわらないようにお願いします）'!K$1,0))</f>
        <v/>
      </c>
      <c r="L138" s="9" t="str">
        <f>IF(一覧表!E158="","",一覧表!E158)</f>
        <v/>
      </c>
      <c r="M138" s="8" t="str">
        <f>IF(一覧表!F158="","",一覧表!F158)</f>
        <v/>
      </c>
      <c r="N138" s="8" t="str">
        <f>IF(一覧表!G158="","",一覧表!G158)</f>
        <v/>
      </c>
      <c r="O138" s="319" t="str">
        <f>IF(一覧表!H158="","",一覧表!H158)</f>
        <v/>
      </c>
      <c r="P138" s="320" t="str">
        <f>IF(一覧表!I158="","",一覧表!I158)</f>
        <v/>
      </c>
      <c r="Q138" s="10" t="str">
        <f>IF(一覧表!J158="","",一覧表!J158)</f>
        <v/>
      </c>
      <c r="R138" s="8" t="str">
        <f>IF(一覧表!K158="","",一覧表!K158)</f>
        <v/>
      </c>
      <c r="S138" s="8" t="str">
        <f>IF(一覧表!L158="","",一覧表!L158)</f>
        <v/>
      </c>
      <c r="T138" s="8" t="str">
        <f>IF(一覧表!M158="","",一覧表!M158)</f>
        <v/>
      </c>
      <c r="U138" s="321" t="str">
        <f>IF(一覧表!N158="","",一覧表!N158)</f>
        <v/>
      </c>
      <c r="V138" s="7" t="str">
        <f>IF($B138="","",VLOOKUP('処理用（さわらないようにお願いします）'!$B138,基本データ入力!$A$3:$V$203,'処理用（さわらないようにお願いします）'!V$1,0))</f>
        <v/>
      </c>
      <c r="W138" s="7" t="str">
        <f>IF($B138="","",VLOOKUP('処理用（さわらないようにお願いします）'!$B138,基本データ入力!$A$3:$V$203,'処理用（さわらないようにお願いします）'!W$1,0))</f>
        <v/>
      </c>
      <c r="AB138" t="str">
        <f t="shared" si="11"/>
        <v/>
      </c>
    </row>
    <row r="139" spans="1:28" ht="14.25" x14ac:dyDescent="0.15">
      <c r="A139">
        <v>137</v>
      </c>
      <c r="B139" t="str">
        <f t="shared" si="9"/>
        <v/>
      </c>
      <c r="C139">
        <f>COUNTIF($F$3:F139,"1")</f>
        <v>0</v>
      </c>
      <c r="D139">
        <f>COUNTIF($F$3:F139,"2")</f>
        <v>0</v>
      </c>
      <c r="E139" t="str">
        <f t="shared" si="10"/>
        <v/>
      </c>
      <c r="F139" s="7" t="str">
        <f>IF($B139="","",VLOOKUP('処理用（さわらないようにお願いします）'!$B139,基本データ入力!$A$4:$V$203,$F$1,0))</f>
        <v/>
      </c>
      <c r="G139" s="7" t="str">
        <f>IF($B139="","",VLOOKUP('処理用（さわらないようにお願いします）'!$B139,基本データ入力!$A$3:$V$203,'処理用（さわらないようにお願いします）'!G$1,0))</f>
        <v/>
      </c>
      <c r="H139" s="7" t="str">
        <f>IF(基本データ入力!G140="","",基本データ入力!$C$4)</f>
        <v/>
      </c>
      <c r="I139" s="7" t="str">
        <f>IF($B139="","",VLOOKUP('処理用（さわらないようにお願いします）'!$B139,基本データ入力!$A$3:$V$203,'処理用（さわらないようにお願いします）'!I$1,0))</f>
        <v/>
      </c>
      <c r="J139" s="7" t="str">
        <f>IF(基本データ入力!G140="","",TRIM(基本データ入力!$C$7))</f>
        <v/>
      </c>
      <c r="K139" s="7" t="str">
        <f>IF($B139="","",VLOOKUP('処理用（さわらないようにお願いします）'!$B139,基本データ入力!$A$4:$V$203,'処理用（さわらないようにお願いします）'!K$1,0))</f>
        <v/>
      </c>
      <c r="L139" s="9" t="str">
        <f>IF(一覧表!E159="","",一覧表!E159)</f>
        <v/>
      </c>
      <c r="M139" s="8" t="str">
        <f>IF(一覧表!F159="","",一覧表!F159)</f>
        <v/>
      </c>
      <c r="N139" s="8" t="str">
        <f>IF(一覧表!G159="","",一覧表!G159)</f>
        <v/>
      </c>
      <c r="O139" s="319" t="str">
        <f>IF(一覧表!H159="","",一覧表!H159)</f>
        <v/>
      </c>
      <c r="P139" s="320" t="str">
        <f>IF(一覧表!I159="","",一覧表!I159)</f>
        <v/>
      </c>
      <c r="Q139" s="10" t="str">
        <f>IF(一覧表!J159="","",一覧表!J159)</f>
        <v/>
      </c>
      <c r="R139" s="8" t="str">
        <f>IF(一覧表!K159="","",一覧表!K159)</f>
        <v/>
      </c>
      <c r="S139" s="8" t="str">
        <f>IF(一覧表!L159="","",一覧表!L159)</f>
        <v/>
      </c>
      <c r="T139" s="8" t="str">
        <f>IF(一覧表!M159="","",一覧表!M159)</f>
        <v/>
      </c>
      <c r="U139" s="321" t="str">
        <f>IF(一覧表!N159="","",一覧表!N159)</f>
        <v/>
      </c>
      <c r="V139" s="7" t="str">
        <f>IF($B139="","",VLOOKUP('処理用（さわらないようにお願いします）'!$B139,基本データ入力!$A$3:$V$203,'処理用（さわらないようにお願いします）'!V$1,0))</f>
        <v/>
      </c>
      <c r="W139" s="7" t="str">
        <f>IF($B139="","",VLOOKUP('処理用（さわらないようにお願いします）'!$B139,基本データ入力!$A$3:$V$203,'処理用（さわらないようにお願いします）'!W$1,0))</f>
        <v/>
      </c>
      <c r="AB139" t="str">
        <f t="shared" si="11"/>
        <v/>
      </c>
    </row>
    <row r="140" spans="1:28" ht="14.25" x14ac:dyDescent="0.15">
      <c r="A140">
        <v>138</v>
      </c>
      <c r="B140" t="str">
        <f t="shared" si="9"/>
        <v/>
      </c>
      <c r="C140">
        <f>COUNTIF($F$3:F140,"1")</f>
        <v>0</v>
      </c>
      <c r="D140">
        <f>COUNTIF($F$3:F140,"2")</f>
        <v>0</v>
      </c>
      <c r="E140" t="str">
        <f t="shared" si="10"/>
        <v/>
      </c>
      <c r="F140" s="7" t="str">
        <f>IF($B140="","",VLOOKUP('処理用（さわらないようにお願いします）'!$B140,基本データ入力!$A$4:$V$203,$F$1,0))</f>
        <v/>
      </c>
      <c r="G140" s="7" t="str">
        <f>IF($B140="","",VLOOKUP('処理用（さわらないようにお願いします）'!$B140,基本データ入力!$A$3:$V$203,'処理用（さわらないようにお願いします）'!G$1,0))</f>
        <v/>
      </c>
      <c r="H140" s="7" t="str">
        <f>IF(基本データ入力!G141="","",基本データ入力!$C$4)</f>
        <v/>
      </c>
      <c r="I140" s="7" t="str">
        <f>IF($B140="","",VLOOKUP('処理用（さわらないようにお願いします）'!$B140,基本データ入力!$A$3:$V$203,'処理用（さわらないようにお願いします）'!I$1,0))</f>
        <v/>
      </c>
      <c r="J140" s="7" t="str">
        <f>IF(基本データ入力!G141="","",TRIM(基本データ入力!$C$7))</f>
        <v/>
      </c>
      <c r="K140" s="7" t="str">
        <f>IF($B140="","",VLOOKUP('処理用（さわらないようにお願いします）'!$B140,基本データ入力!$A$4:$V$203,'処理用（さわらないようにお願いします）'!K$1,0))</f>
        <v/>
      </c>
      <c r="L140" s="9" t="str">
        <f>IF(一覧表!E160="","",一覧表!E160)</f>
        <v/>
      </c>
      <c r="M140" s="8" t="str">
        <f>IF(一覧表!F160="","",一覧表!F160)</f>
        <v/>
      </c>
      <c r="N140" s="8" t="str">
        <f>IF(一覧表!G160="","",一覧表!G160)</f>
        <v/>
      </c>
      <c r="O140" s="319" t="str">
        <f>IF(一覧表!H160="","",一覧表!H160)</f>
        <v/>
      </c>
      <c r="P140" s="320" t="str">
        <f>IF(一覧表!I160="","",一覧表!I160)</f>
        <v/>
      </c>
      <c r="Q140" s="10" t="str">
        <f>IF(一覧表!J160="","",一覧表!J160)</f>
        <v/>
      </c>
      <c r="R140" s="8" t="str">
        <f>IF(一覧表!K160="","",一覧表!K160)</f>
        <v/>
      </c>
      <c r="S140" s="8" t="str">
        <f>IF(一覧表!L160="","",一覧表!L160)</f>
        <v/>
      </c>
      <c r="T140" s="8" t="str">
        <f>IF(一覧表!M160="","",一覧表!M160)</f>
        <v/>
      </c>
      <c r="U140" s="321" t="str">
        <f>IF(一覧表!N160="","",一覧表!N160)</f>
        <v/>
      </c>
      <c r="V140" s="7" t="str">
        <f>IF($B140="","",VLOOKUP('処理用（さわらないようにお願いします）'!$B140,基本データ入力!$A$3:$V$203,'処理用（さわらないようにお願いします）'!V$1,0))</f>
        <v/>
      </c>
      <c r="W140" s="7" t="str">
        <f>IF($B140="","",VLOOKUP('処理用（さわらないようにお願いします）'!$B140,基本データ入力!$A$3:$V$203,'処理用（さわらないようにお願いします）'!W$1,0))</f>
        <v/>
      </c>
      <c r="AB140" t="str">
        <f t="shared" si="11"/>
        <v/>
      </c>
    </row>
    <row r="141" spans="1:28" ht="14.25" x14ac:dyDescent="0.15">
      <c r="A141">
        <v>139</v>
      </c>
      <c r="B141" t="str">
        <f t="shared" si="9"/>
        <v/>
      </c>
      <c r="C141">
        <f>COUNTIF($F$3:F141,"1")</f>
        <v>0</v>
      </c>
      <c r="D141">
        <f>COUNTIF($F$3:F141,"2")</f>
        <v>0</v>
      </c>
      <c r="E141" t="str">
        <f t="shared" si="10"/>
        <v/>
      </c>
      <c r="F141" s="7" t="str">
        <f>IF($B141="","",VLOOKUP('処理用（さわらないようにお願いします）'!$B141,基本データ入力!$A$4:$V$203,$F$1,0))</f>
        <v/>
      </c>
      <c r="G141" s="7" t="str">
        <f>IF($B141="","",VLOOKUP('処理用（さわらないようにお願いします）'!$B141,基本データ入力!$A$3:$V$203,'処理用（さわらないようにお願いします）'!G$1,0))</f>
        <v/>
      </c>
      <c r="H141" s="7" t="str">
        <f>IF(基本データ入力!G142="","",基本データ入力!$C$4)</f>
        <v/>
      </c>
      <c r="I141" s="7" t="str">
        <f>IF($B141="","",VLOOKUP('処理用（さわらないようにお願いします）'!$B141,基本データ入力!$A$3:$V$203,'処理用（さわらないようにお願いします）'!I$1,0))</f>
        <v/>
      </c>
      <c r="J141" s="7" t="str">
        <f>IF(基本データ入力!G142="","",TRIM(基本データ入力!$C$7))</f>
        <v/>
      </c>
      <c r="K141" s="7" t="str">
        <f>IF($B141="","",VLOOKUP('処理用（さわらないようにお願いします）'!$B141,基本データ入力!$A$4:$V$203,'処理用（さわらないようにお願いします）'!K$1,0))</f>
        <v/>
      </c>
      <c r="L141" s="9" t="str">
        <f>IF(一覧表!E161="","",一覧表!E161)</f>
        <v/>
      </c>
      <c r="M141" s="8" t="str">
        <f>IF(一覧表!F161="","",一覧表!F161)</f>
        <v/>
      </c>
      <c r="N141" s="8" t="str">
        <f>IF(一覧表!G161="","",一覧表!G161)</f>
        <v/>
      </c>
      <c r="O141" s="319" t="str">
        <f>IF(一覧表!H161="","",一覧表!H161)</f>
        <v/>
      </c>
      <c r="P141" s="320" t="str">
        <f>IF(一覧表!I161="","",一覧表!I161)</f>
        <v/>
      </c>
      <c r="Q141" s="10" t="str">
        <f>IF(一覧表!J161="","",一覧表!J161)</f>
        <v/>
      </c>
      <c r="R141" s="8" t="str">
        <f>IF(一覧表!K161="","",一覧表!K161)</f>
        <v/>
      </c>
      <c r="S141" s="8" t="str">
        <f>IF(一覧表!L161="","",一覧表!L161)</f>
        <v/>
      </c>
      <c r="T141" s="8" t="str">
        <f>IF(一覧表!M161="","",一覧表!M161)</f>
        <v/>
      </c>
      <c r="U141" s="321" t="str">
        <f>IF(一覧表!N161="","",一覧表!N161)</f>
        <v/>
      </c>
      <c r="V141" s="7" t="str">
        <f>IF($B141="","",VLOOKUP('処理用（さわらないようにお願いします）'!$B141,基本データ入力!$A$3:$V$203,'処理用（さわらないようにお願いします）'!V$1,0))</f>
        <v/>
      </c>
      <c r="W141" s="7" t="str">
        <f>IF($B141="","",VLOOKUP('処理用（さわらないようにお願いします）'!$B141,基本データ入力!$A$3:$V$203,'処理用（さわらないようにお願いします）'!W$1,0))</f>
        <v/>
      </c>
      <c r="AB141" t="str">
        <f t="shared" si="11"/>
        <v/>
      </c>
    </row>
    <row r="142" spans="1:28" ht="14.25" x14ac:dyDescent="0.15">
      <c r="A142">
        <v>140</v>
      </c>
      <c r="B142" t="str">
        <f t="shared" si="9"/>
        <v/>
      </c>
      <c r="C142">
        <f>COUNTIF($F$3:F142,"1")</f>
        <v>0</v>
      </c>
      <c r="D142">
        <f>COUNTIF($F$3:F142,"2")</f>
        <v>0</v>
      </c>
      <c r="E142" t="str">
        <f t="shared" si="10"/>
        <v/>
      </c>
      <c r="F142" s="7" t="str">
        <f>IF($B142="","",VLOOKUP('処理用（さわらないようにお願いします）'!$B142,基本データ入力!$A$4:$V$203,$F$1,0))</f>
        <v/>
      </c>
      <c r="G142" s="7" t="str">
        <f>IF($B142="","",VLOOKUP('処理用（さわらないようにお願いします）'!$B142,基本データ入力!$A$3:$V$203,'処理用（さわらないようにお願いします）'!G$1,0))</f>
        <v/>
      </c>
      <c r="H142" s="7" t="str">
        <f>IF(基本データ入力!G143="","",基本データ入力!$C$4)</f>
        <v/>
      </c>
      <c r="I142" s="7" t="str">
        <f>IF($B142="","",VLOOKUP('処理用（さわらないようにお願いします）'!$B142,基本データ入力!$A$3:$V$203,'処理用（さわらないようにお願いします）'!I$1,0))</f>
        <v/>
      </c>
      <c r="J142" s="7" t="str">
        <f>IF(基本データ入力!G143="","",TRIM(基本データ入力!$C$7))</f>
        <v/>
      </c>
      <c r="K142" s="7" t="str">
        <f>IF($B142="","",VLOOKUP('処理用（さわらないようにお願いします）'!$B142,基本データ入力!$A$4:$V$203,'処理用（さわらないようにお願いします）'!K$1,0))</f>
        <v/>
      </c>
      <c r="L142" s="9" t="str">
        <f>IF(一覧表!E162="","",一覧表!E162)</f>
        <v/>
      </c>
      <c r="M142" s="8" t="str">
        <f>IF(一覧表!F162="","",一覧表!F162)</f>
        <v/>
      </c>
      <c r="N142" s="8" t="str">
        <f>IF(一覧表!G162="","",一覧表!G162)</f>
        <v/>
      </c>
      <c r="O142" s="319" t="str">
        <f>IF(一覧表!H162="","",一覧表!H162)</f>
        <v/>
      </c>
      <c r="P142" s="320" t="str">
        <f>IF(一覧表!I162="","",一覧表!I162)</f>
        <v/>
      </c>
      <c r="Q142" s="10" t="str">
        <f>IF(一覧表!J162="","",一覧表!J162)</f>
        <v/>
      </c>
      <c r="R142" s="8" t="str">
        <f>IF(一覧表!K162="","",一覧表!K162)</f>
        <v/>
      </c>
      <c r="S142" s="8" t="str">
        <f>IF(一覧表!L162="","",一覧表!L162)</f>
        <v/>
      </c>
      <c r="T142" s="8" t="str">
        <f>IF(一覧表!M162="","",一覧表!M162)</f>
        <v/>
      </c>
      <c r="U142" s="321" t="str">
        <f>IF(一覧表!N162="","",一覧表!N162)</f>
        <v/>
      </c>
      <c r="V142" s="7" t="str">
        <f>IF($B142="","",VLOOKUP('処理用（さわらないようにお願いします）'!$B142,基本データ入力!$A$3:$V$203,'処理用（さわらないようにお願いします）'!V$1,0))</f>
        <v/>
      </c>
      <c r="W142" s="7" t="str">
        <f>IF($B142="","",VLOOKUP('処理用（さわらないようにお願いします）'!$B142,基本データ入力!$A$3:$V$203,'処理用（さわらないようにお願いします）'!W$1,0))</f>
        <v/>
      </c>
      <c r="AB142" t="str">
        <f t="shared" si="11"/>
        <v/>
      </c>
    </row>
    <row r="143" spans="1:28" ht="14.25" x14ac:dyDescent="0.15">
      <c r="A143">
        <v>141</v>
      </c>
      <c r="B143" t="str">
        <f t="shared" si="9"/>
        <v/>
      </c>
      <c r="C143">
        <f>COUNTIF($F$3:F143,"1")</f>
        <v>0</v>
      </c>
      <c r="D143">
        <f>COUNTIF($F$3:F143,"2")</f>
        <v>0</v>
      </c>
      <c r="E143" t="str">
        <f t="shared" si="10"/>
        <v/>
      </c>
      <c r="F143" s="7" t="str">
        <f>IF($B143="","",VLOOKUP('処理用（さわらないようにお願いします）'!$B143,基本データ入力!$A$4:$V$203,$F$1,0))</f>
        <v/>
      </c>
      <c r="G143" s="7" t="str">
        <f>IF($B143="","",VLOOKUP('処理用（さわらないようにお願いします）'!$B143,基本データ入力!$A$3:$V$203,'処理用（さわらないようにお願いします）'!G$1,0))</f>
        <v/>
      </c>
      <c r="H143" s="7" t="str">
        <f>IF(基本データ入力!G144="","",基本データ入力!$C$4)</f>
        <v/>
      </c>
      <c r="I143" s="7" t="str">
        <f>IF($B143="","",VLOOKUP('処理用（さわらないようにお願いします）'!$B143,基本データ入力!$A$3:$V$203,'処理用（さわらないようにお願いします）'!I$1,0))</f>
        <v/>
      </c>
      <c r="J143" s="7" t="str">
        <f>IF(基本データ入力!G144="","",TRIM(基本データ入力!$C$7))</f>
        <v/>
      </c>
      <c r="K143" s="7" t="str">
        <f>IF($B143="","",VLOOKUP('処理用（さわらないようにお願いします）'!$B143,基本データ入力!$A$4:$V$203,'処理用（さわらないようにお願いします）'!K$1,0))</f>
        <v/>
      </c>
      <c r="L143" s="9" t="str">
        <f>IF(一覧表!E163="","",一覧表!E163)</f>
        <v/>
      </c>
      <c r="M143" s="8" t="str">
        <f>IF(一覧表!F163="","",一覧表!F163)</f>
        <v/>
      </c>
      <c r="N143" s="8" t="str">
        <f>IF(一覧表!G163="","",一覧表!G163)</f>
        <v/>
      </c>
      <c r="O143" s="319" t="str">
        <f>IF(一覧表!H163="","",一覧表!H163)</f>
        <v/>
      </c>
      <c r="P143" s="320" t="str">
        <f>IF(一覧表!I163="","",一覧表!I163)</f>
        <v/>
      </c>
      <c r="Q143" s="10" t="str">
        <f>IF(一覧表!J163="","",一覧表!J163)</f>
        <v/>
      </c>
      <c r="R143" s="8" t="str">
        <f>IF(一覧表!K163="","",一覧表!K163)</f>
        <v/>
      </c>
      <c r="S143" s="8" t="str">
        <f>IF(一覧表!L163="","",一覧表!L163)</f>
        <v/>
      </c>
      <c r="T143" s="8" t="str">
        <f>IF(一覧表!M163="","",一覧表!M163)</f>
        <v/>
      </c>
      <c r="U143" s="321" t="str">
        <f>IF(一覧表!N163="","",一覧表!N163)</f>
        <v/>
      </c>
      <c r="V143" s="7" t="str">
        <f>IF($B143="","",VLOOKUP('処理用（さわらないようにお願いします）'!$B143,基本データ入力!$A$3:$V$203,'処理用（さわらないようにお願いします）'!V$1,0))</f>
        <v/>
      </c>
      <c r="W143" s="7" t="str">
        <f>IF($B143="","",VLOOKUP('処理用（さわらないようにお願いします）'!$B143,基本データ入力!$A$3:$V$203,'処理用（さわらないようにお願いします）'!W$1,0))</f>
        <v/>
      </c>
      <c r="AB143" t="str">
        <f t="shared" si="11"/>
        <v/>
      </c>
    </row>
    <row r="144" spans="1:28" ht="14.25" x14ac:dyDescent="0.15">
      <c r="A144">
        <v>142</v>
      </c>
      <c r="B144" t="str">
        <f t="shared" si="9"/>
        <v/>
      </c>
      <c r="C144">
        <f>COUNTIF($F$3:F144,"1")</f>
        <v>0</v>
      </c>
      <c r="D144">
        <f>COUNTIF($F$3:F144,"2")</f>
        <v>0</v>
      </c>
      <c r="E144" t="str">
        <f t="shared" si="10"/>
        <v/>
      </c>
      <c r="F144" s="7" t="str">
        <f>IF($B144="","",VLOOKUP('処理用（さわらないようにお願いします）'!$B144,基本データ入力!$A$4:$V$203,$F$1,0))</f>
        <v/>
      </c>
      <c r="G144" s="7" t="str">
        <f>IF($B144="","",VLOOKUP('処理用（さわらないようにお願いします）'!$B144,基本データ入力!$A$3:$V$203,'処理用（さわらないようにお願いします）'!G$1,0))</f>
        <v/>
      </c>
      <c r="H144" s="7" t="str">
        <f>IF(基本データ入力!G145="","",基本データ入力!$C$4)</f>
        <v/>
      </c>
      <c r="I144" s="7" t="str">
        <f>IF($B144="","",VLOOKUP('処理用（さわらないようにお願いします）'!$B144,基本データ入力!$A$3:$V$203,'処理用（さわらないようにお願いします）'!I$1,0))</f>
        <v/>
      </c>
      <c r="J144" s="7" t="str">
        <f>IF(基本データ入力!G145="","",TRIM(基本データ入力!$C$7))</f>
        <v/>
      </c>
      <c r="K144" s="7" t="str">
        <f>IF($B144="","",VLOOKUP('処理用（さわらないようにお願いします）'!$B144,基本データ入力!$A$4:$V$203,'処理用（さわらないようにお願いします）'!K$1,0))</f>
        <v/>
      </c>
      <c r="L144" s="9" t="str">
        <f>IF(一覧表!E164="","",一覧表!E164)</f>
        <v/>
      </c>
      <c r="M144" s="8" t="str">
        <f>IF(一覧表!F164="","",一覧表!F164)</f>
        <v/>
      </c>
      <c r="N144" s="8" t="str">
        <f>IF(一覧表!G164="","",一覧表!G164)</f>
        <v/>
      </c>
      <c r="O144" s="319" t="str">
        <f>IF(一覧表!H164="","",一覧表!H164)</f>
        <v/>
      </c>
      <c r="P144" s="320" t="str">
        <f>IF(一覧表!I164="","",一覧表!I164)</f>
        <v/>
      </c>
      <c r="Q144" s="10" t="str">
        <f>IF(一覧表!J164="","",一覧表!J164)</f>
        <v/>
      </c>
      <c r="R144" s="8" t="str">
        <f>IF(一覧表!K164="","",一覧表!K164)</f>
        <v/>
      </c>
      <c r="S144" s="8" t="str">
        <f>IF(一覧表!L164="","",一覧表!L164)</f>
        <v/>
      </c>
      <c r="T144" s="8" t="str">
        <f>IF(一覧表!M164="","",一覧表!M164)</f>
        <v/>
      </c>
      <c r="U144" s="321" t="str">
        <f>IF(一覧表!N164="","",一覧表!N164)</f>
        <v/>
      </c>
      <c r="V144" s="7" t="str">
        <f>IF($B144="","",VLOOKUP('処理用（さわらないようにお願いします）'!$B144,基本データ入力!$A$3:$V$203,'処理用（さわらないようにお願いします）'!V$1,0))</f>
        <v/>
      </c>
      <c r="W144" s="7" t="str">
        <f>IF($B144="","",VLOOKUP('処理用（さわらないようにお願いします）'!$B144,基本データ入力!$A$3:$V$203,'処理用（さわらないようにお願いします）'!W$1,0))</f>
        <v/>
      </c>
      <c r="AB144" t="str">
        <f t="shared" si="11"/>
        <v/>
      </c>
    </row>
    <row r="145" spans="1:28" ht="14.25" x14ac:dyDescent="0.15">
      <c r="A145">
        <v>143</v>
      </c>
      <c r="B145" t="str">
        <f t="shared" si="9"/>
        <v/>
      </c>
      <c r="C145">
        <f>COUNTIF($F$3:F145,"1")</f>
        <v>0</v>
      </c>
      <c r="D145">
        <f>COUNTIF($F$3:F145,"2")</f>
        <v>0</v>
      </c>
      <c r="E145" t="str">
        <f t="shared" si="10"/>
        <v/>
      </c>
      <c r="F145" s="7" t="str">
        <f>IF($B145="","",VLOOKUP('処理用（さわらないようにお願いします）'!$B145,基本データ入力!$A$4:$V$203,$F$1,0))</f>
        <v/>
      </c>
      <c r="G145" s="7" t="str">
        <f>IF($B145="","",VLOOKUP('処理用（さわらないようにお願いします）'!$B145,基本データ入力!$A$3:$V$203,'処理用（さわらないようにお願いします）'!G$1,0))</f>
        <v/>
      </c>
      <c r="H145" s="7" t="str">
        <f>IF(基本データ入力!G146="","",基本データ入力!$C$4)</f>
        <v/>
      </c>
      <c r="I145" s="7" t="str">
        <f>IF($B145="","",VLOOKUP('処理用（さわらないようにお願いします）'!$B145,基本データ入力!$A$3:$V$203,'処理用（さわらないようにお願いします）'!I$1,0))</f>
        <v/>
      </c>
      <c r="J145" s="7" t="str">
        <f>IF(基本データ入力!G146="","",TRIM(基本データ入力!$C$7))</f>
        <v/>
      </c>
      <c r="K145" s="7" t="str">
        <f>IF($B145="","",VLOOKUP('処理用（さわらないようにお願いします）'!$B145,基本データ入力!$A$4:$V$203,'処理用（さわらないようにお願いします）'!K$1,0))</f>
        <v/>
      </c>
      <c r="L145" s="9" t="str">
        <f>IF(一覧表!E165="","",一覧表!E165)</f>
        <v/>
      </c>
      <c r="M145" s="8" t="str">
        <f>IF(一覧表!F165="","",一覧表!F165)</f>
        <v/>
      </c>
      <c r="N145" s="8" t="str">
        <f>IF(一覧表!G165="","",一覧表!G165)</f>
        <v/>
      </c>
      <c r="O145" s="319" t="str">
        <f>IF(一覧表!H165="","",一覧表!H165)</f>
        <v/>
      </c>
      <c r="P145" s="320" t="str">
        <f>IF(一覧表!I165="","",一覧表!I165)</f>
        <v/>
      </c>
      <c r="Q145" s="10" t="str">
        <f>IF(一覧表!J165="","",一覧表!J165)</f>
        <v/>
      </c>
      <c r="R145" s="8" t="str">
        <f>IF(一覧表!K165="","",一覧表!K165)</f>
        <v/>
      </c>
      <c r="S145" s="8" t="str">
        <f>IF(一覧表!L165="","",一覧表!L165)</f>
        <v/>
      </c>
      <c r="T145" s="8" t="str">
        <f>IF(一覧表!M165="","",一覧表!M165)</f>
        <v/>
      </c>
      <c r="U145" s="321" t="str">
        <f>IF(一覧表!N165="","",一覧表!N165)</f>
        <v/>
      </c>
      <c r="V145" s="7" t="str">
        <f>IF($B145="","",VLOOKUP('処理用（さわらないようにお願いします）'!$B145,基本データ入力!$A$3:$V$203,'処理用（さわらないようにお願いします）'!V$1,0))</f>
        <v/>
      </c>
      <c r="W145" s="7" t="str">
        <f>IF($B145="","",VLOOKUP('処理用（さわらないようにお願いします）'!$B145,基本データ入力!$A$3:$V$203,'処理用（さわらないようにお願いします）'!W$1,0))</f>
        <v/>
      </c>
      <c r="AB145" t="str">
        <f t="shared" si="11"/>
        <v/>
      </c>
    </row>
    <row r="146" spans="1:28" ht="14.25" x14ac:dyDescent="0.15">
      <c r="A146">
        <v>144</v>
      </c>
      <c r="B146" t="str">
        <f t="shared" si="9"/>
        <v/>
      </c>
      <c r="C146">
        <f>COUNTIF($F$3:F146,"1")</f>
        <v>0</v>
      </c>
      <c r="D146">
        <f>COUNTIF($F$3:F146,"2")</f>
        <v>0</v>
      </c>
      <c r="E146" t="str">
        <f t="shared" si="10"/>
        <v/>
      </c>
      <c r="F146" s="7" t="str">
        <f>IF($B146="","",VLOOKUP('処理用（さわらないようにお願いします）'!$B146,基本データ入力!$A$4:$V$203,$F$1,0))</f>
        <v/>
      </c>
      <c r="G146" s="7" t="str">
        <f>IF($B146="","",VLOOKUP('処理用（さわらないようにお願いします）'!$B146,基本データ入力!$A$3:$V$203,'処理用（さわらないようにお願いします）'!G$1,0))</f>
        <v/>
      </c>
      <c r="H146" s="7" t="str">
        <f>IF(基本データ入力!G147="","",基本データ入力!$C$4)</f>
        <v/>
      </c>
      <c r="I146" s="7" t="str">
        <f>IF($B146="","",VLOOKUP('処理用（さわらないようにお願いします）'!$B146,基本データ入力!$A$3:$V$203,'処理用（さわらないようにお願いします）'!I$1,0))</f>
        <v/>
      </c>
      <c r="J146" s="7" t="str">
        <f>IF(基本データ入力!G147="","",TRIM(基本データ入力!$C$7))</f>
        <v/>
      </c>
      <c r="K146" s="7" t="str">
        <f>IF($B146="","",VLOOKUP('処理用（さわらないようにお願いします）'!$B146,基本データ入力!$A$4:$V$203,'処理用（さわらないようにお願いします）'!K$1,0))</f>
        <v/>
      </c>
      <c r="L146" s="9" t="str">
        <f>IF(一覧表!E166="","",一覧表!E166)</f>
        <v/>
      </c>
      <c r="M146" s="8" t="str">
        <f>IF(一覧表!F166="","",一覧表!F166)</f>
        <v/>
      </c>
      <c r="N146" s="8" t="str">
        <f>IF(一覧表!G166="","",一覧表!G166)</f>
        <v/>
      </c>
      <c r="O146" s="319" t="str">
        <f>IF(一覧表!H166="","",一覧表!H166)</f>
        <v/>
      </c>
      <c r="P146" s="320" t="str">
        <f>IF(一覧表!I166="","",一覧表!I166)</f>
        <v/>
      </c>
      <c r="Q146" s="10" t="str">
        <f>IF(一覧表!J166="","",一覧表!J166)</f>
        <v/>
      </c>
      <c r="R146" s="8" t="str">
        <f>IF(一覧表!K166="","",一覧表!K166)</f>
        <v/>
      </c>
      <c r="S146" s="8" t="str">
        <f>IF(一覧表!L166="","",一覧表!L166)</f>
        <v/>
      </c>
      <c r="T146" s="8" t="str">
        <f>IF(一覧表!M166="","",一覧表!M166)</f>
        <v/>
      </c>
      <c r="U146" s="321" t="str">
        <f>IF(一覧表!N166="","",一覧表!N166)</f>
        <v/>
      </c>
      <c r="V146" s="7" t="str">
        <f>IF($B146="","",VLOOKUP('処理用（さわらないようにお願いします）'!$B146,基本データ入力!$A$3:$V$203,'処理用（さわらないようにお願いします）'!V$1,0))</f>
        <v/>
      </c>
      <c r="W146" s="7" t="str">
        <f>IF($B146="","",VLOOKUP('処理用（さわらないようにお願いします）'!$B146,基本データ入力!$A$3:$V$203,'処理用（さわらないようにお願いします）'!W$1,0))</f>
        <v/>
      </c>
      <c r="AB146" t="str">
        <f t="shared" si="11"/>
        <v/>
      </c>
    </row>
    <row r="147" spans="1:28" ht="14.25" x14ac:dyDescent="0.15">
      <c r="A147">
        <v>145</v>
      </c>
      <c r="B147" t="str">
        <f t="shared" si="9"/>
        <v/>
      </c>
      <c r="C147">
        <f>COUNTIF($F$3:F147,"1")</f>
        <v>0</v>
      </c>
      <c r="D147">
        <f>COUNTIF($F$3:F147,"2")</f>
        <v>0</v>
      </c>
      <c r="E147" t="str">
        <f t="shared" si="10"/>
        <v/>
      </c>
      <c r="F147" s="7" t="str">
        <f>IF($B147="","",VLOOKUP('処理用（さわらないようにお願いします）'!$B147,基本データ入力!$A$4:$V$203,$F$1,0))</f>
        <v/>
      </c>
      <c r="G147" s="7" t="str">
        <f>IF($B147="","",VLOOKUP('処理用（さわらないようにお願いします）'!$B147,基本データ入力!$A$3:$V$203,'処理用（さわらないようにお願いします）'!G$1,0))</f>
        <v/>
      </c>
      <c r="H147" s="7" t="str">
        <f>IF(基本データ入力!G148="","",基本データ入力!$C$4)</f>
        <v/>
      </c>
      <c r="I147" s="7" t="str">
        <f>IF($B147="","",VLOOKUP('処理用（さわらないようにお願いします）'!$B147,基本データ入力!$A$3:$V$203,'処理用（さわらないようにお願いします）'!I$1,0))</f>
        <v/>
      </c>
      <c r="J147" s="7" t="str">
        <f>IF(基本データ入力!G148="","",TRIM(基本データ入力!$C$7))</f>
        <v/>
      </c>
      <c r="K147" s="7" t="str">
        <f>IF($B147="","",VLOOKUP('処理用（さわらないようにお願いします）'!$B147,基本データ入力!$A$4:$V$203,'処理用（さわらないようにお願いします）'!K$1,0))</f>
        <v/>
      </c>
      <c r="L147" s="9" t="str">
        <f>IF(一覧表!E167="","",一覧表!E167)</f>
        <v/>
      </c>
      <c r="M147" s="8" t="str">
        <f>IF(一覧表!F167="","",一覧表!F167)</f>
        <v/>
      </c>
      <c r="N147" s="8" t="str">
        <f>IF(一覧表!G167="","",一覧表!G167)</f>
        <v/>
      </c>
      <c r="O147" s="319" t="str">
        <f>IF(一覧表!H167="","",一覧表!H167)</f>
        <v/>
      </c>
      <c r="P147" s="320" t="str">
        <f>IF(一覧表!I167="","",一覧表!I167)</f>
        <v/>
      </c>
      <c r="Q147" s="10" t="str">
        <f>IF(一覧表!J167="","",一覧表!J167)</f>
        <v/>
      </c>
      <c r="R147" s="8" t="str">
        <f>IF(一覧表!K167="","",一覧表!K167)</f>
        <v/>
      </c>
      <c r="S147" s="8" t="str">
        <f>IF(一覧表!L167="","",一覧表!L167)</f>
        <v/>
      </c>
      <c r="T147" s="8" t="str">
        <f>IF(一覧表!M167="","",一覧表!M167)</f>
        <v/>
      </c>
      <c r="U147" s="321" t="str">
        <f>IF(一覧表!N167="","",一覧表!N167)</f>
        <v/>
      </c>
      <c r="V147" s="7" t="str">
        <f>IF($B147="","",VLOOKUP('処理用（さわらないようにお願いします）'!$B147,基本データ入力!$A$3:$V$203,'処理用（さわらないようにお願いします）'!V$1,0))</f>
        <v/>
      </c>
      <c r="W147" s="7" t="str">
        <f>IF($B147="","",VLOOKUP('処理用（さわらないようにお願いします）'!$B147,基本データ入力!$A$3:$V$203,'処理用（さわらないようにお願いします）'!W$1,0))</f>
        <v/>
      </c>
      <c r="AB147" t="str">
        <f t="shared" si="11"/>
        <v/>
      </c>
    </row>
    <row r="148" spans="1:28" ht="14.25" x14ac:dyDescent="0.15">
      <c r="A148">
        <v>146</v>
      </c>
      <c r="B148" t="str">
        <f t="shared" si="9"/>
        <v/>
      </c>
      <c r="C148">
        <f>COUNTIF($F$3:F148,"1")</f>
        <v>0</v>
      </c>
      <c r="D148">
        <f>COUNTIF($F$3:F148,"2")</f>
        <v>0</v>
      </c>
      <c r="E148" t="str">
        <f t="shared" si="10"/>
        <v/>
      </c>
      <c r="F148" s="7" t="str">
        <f>IF($B148="","",VLOOKUP('処理用（さわらないようにお願いします）'!$B148,基本データ入力!$A$4:$V$203,$F$1,0))</f>
        <v/>
      </c>
      <c r="G148" s="7" t="str">
        <f>IF($B148="","",VLOOKUP('処理用（さわらないようにお願いします）'!$B148,基本データ入力!$A$3:$V$203,'処理用（さわらないようにお願いします）'!G$1,0))</f>
        <v/>
      </c>
      <c r="H148" s="7" t="str">
        <f>IF(基本データ入力!G149="","",基本データ入力!$C$4)</f>
        <v/>
      </c>
      <c r="I148" s="7" t="str">
        <f>IF($B148="","",VLOOKUP('処理用（さわらないようにお願いします）'!$B148,基本データ入力!$A$3:$V$203,'処理用（さわらないようにお願いします）'!I$1,0))</f>
        <v/>
      </c>
      <c r="J148" s="7" t="str">
        <f>IF(基本データ入力!G149="","",TRIM(基本データ入力!$C$7))</f>
        <v/>
      </c>
      <c r="K148" s="7" t="str">
        <f>IF($B148="","",VLOOKUP('処理用（さわらないようにお願いします）'!$B148,基本データ入力!$A$4:$V$203,'処理用（さわらないようにお願いします）'!K$1,0))</f>
        <v/>
      </c>
      <c r="L148" s="9" t="str">
        <f>IF(一覧表!E168="","",一覧表!E168)</f>
        <v/>
      </c>
      <c r="M148" s="8" t="str">
        <f>IF(一覧表!F168="","",一覧表!F168)</f>
        <v/>
      </c>
      <c r="N148" s="8" t="str">
        <f>IF(一覧表!G168="","",一覧表!G168)</f>
        <v/>
      </c>
      <c r="O148" s="319" t="str">
        <f>IF(一覧表!H168="","",一覧表!H168)</f>
        <v/>
      </c>
      <c r="P148" s="320" t="str">
        <f>IF(一覧表!I168="","",一覧表!I168)</f>
        <v/>
      </c>
      <c r="Q148" s="10" t="str">
        <f>IF(一覧表!J168="","",一覧表!J168)</f>
        <v/>
      </c>
      <c r="R148" s="8" t="str">
        <f>IF(一覧表!K168="","",一覧表!K168)</f>
        <v/>
      </c>
      <c r="S148" s="8" t="str">
        <f>IF(一覧表!L168="","",一覧表!L168)</f>
        <v/>
      </c>
      <c r="T148" s="8" t="str">
        <f>IF(一覧表!M168="","",一覧表!M168)</f>
        <v/>
      </c>
      <c r="U148" s="321" t="str">
        <f>IF(一覧表!N168="","",一覧表!N168)</f>
        <v/>
      </c>
      <c r="V148" s="7" t="str">
        <f>IF($B148="","",VLOOKUP('処理用（さわらないようにお願いします）'!$B148,基本データ入力!$A$3:$V$203,'処理用（さわらないようにお願いします）'!V$1,0))</f>
        <v/>
      </c>
      <c r="W148" s="7" t="str">
        <f>IF($B148="","",VLOOKUP('処理用（さわらないようにお願いします）'!$B148,基本データ入力!$A$3:$V$203,'処理用（さわらないようにお願いします）'!W$1,0))</f>
        <v/>
      </c>
      <c r="AB148" t="str">
        <f t="shared" si="11"/>
        <v/>
      </c>
    </row>
    <row r="149" spans="1:28" ht="14.25" x14ac:dyDescent="0.15">
      <c r="A149">
        <v>147</v>
      </c>
      <c r="B149" t="str">
        <f t="shared" si="9"/>
        <v/>
      </c>
      <c r="C149">
        <f>COUNTIF($F$3:F149,"1")</f>
        <v>0</v>
      </c>
      <c r="D149">
        <f>COUNTIF($F$3:F149,"2")</f>
        <v>0</v>
      </c>
      <c r="E149" t="str">
        <f t="shared" si="10"/>
        <v/>
      </c>
      <c r="F149" s="7" t="str">
        <f>IF($B149="","",VLOOKUP('処理用（さわらないようにお願いします）'!$B149,基本データ入力!$A$4:$V$203,$F$1,0))</f>
        <v/>
      </c>
      <c r="G149" s="7" t="str">
        <f>IF($B149="","",VLOOKUP('処理用（さわらないようにお願いします）'!$B149,基本データ入力!$A$3:$V$203,'処理用（さわらないようにお願いします）'!G$1,0))</f>
        <v/>
      </c>
      <c r="H149" s="7" t="str">
        <f>IF(基本データ入力!G150="","",基本データ入力!$C$4)</f>
        <v/>
      </c>
      <c r="I149" s="7" t="str">
        <f>IF($B149="","",VLOOKUP('処理用（さわらないようにお願いします）'!$B149,基本データ入力!$A$3:$V$203,'処理用（さわらないようにお願いします）'!I$1,0))</f>
        <v/>
      </c>
      <c r="J149" s="7" t="str">
        <f>IF(基本データ入力!G150="","",TRIM(基本データ入力!$C$7))</f>
        <v/>
      </c>
      <c r="K149" s="7" t="str">
        <f>IF($B149="","",VLOOKUP('処理用（さわらないようにお願いします）'!$B149,基本データ入力!$A$4:$V$203,'処理用（さわらないようにお願いします）'!K$1,0))</f>
        <v/>
      </c>
      <c r="L149" s="9" t="str">
        <f>IF(一覧表!E169="","",一覧表!E169)</f>
        <v/>
      </c>
      <c r="M149" s="8" t="str">
        <f>IF(一覧表!F169="","",一覧表!F169)</f>
        <v/>
      </c>
      <c r="N149" s="8" t="str">
        <f>IF(一覧表!G169="","",一覧表!G169)</f>
        <v/>
      </c>
      <c r="O149" s="319" t="str">
        <f>IF(一覧表!H169="","",一覧表!H169)</f>
        <v/>
      </c>
      <c r="P149" s="320" t="str">
        <f>IF(一覧表!I169="","",一覧表!I169)</f>
        <v/>
      </c>
      <c r="Q149" s="10" t="str">
        <f>IF(一覧表!J169="","",一覧表!J169)</f>
        <v/>
      </c>
      <c r="R149" s="8" t="str">
        <f>IF(一覧表!K169="","",一覧表!K169)</f>
        <v/>
      </c>
      <c r="S149" s="8" t="str">
        <f>IF(一覧表!L169="","",一覧表!L169)</f>
        <v/>
      </c>
      <c r="T149" s="8" t="str">
        <f>IF(一覧表!M169="","",一覧表!M169)</f>
        <v/>
      </c>
      <c r="U149" s="321" t="str">
        <f>IF(一覧表!N169="","",一覧表!N169)</f>
        <v/>
      </c>
      <c r="V149" s="7" t="str">
        <f>IF($B149="","",VLOOKUP('処理用（さわらないようにお願いします）'!$B149,基本データ入力!$A$3:$V$203,'処理用（さわらないようにお願いします）'!V$1,0))</f>
        <v/>
      </c>
      <c r="W149" s="7" t="str">
        <f>IF($B149="","",VLOOKUP('処理用（さわらないようにお願いします）'!$B149,基本データ入力!$A$3:$V$203,'処理用（さわらないようにお願いします）'!W$1,0))</f>
        <v/>
      </c>
      <c r="AB149" t="str">
        <f t="shared" si="11"/>
        <v/>
      </c>
    </row>
    <row r="150" spans="1:28" ht="14.25" x14ac:dyDescent="0.15">
      <c r="A150">
        <v>148</v>
      </c>
      <c r="B150" t="str">
        <f t="shared" si="9"/>
        <v/>
      </c>
      <c r="C150">
        <f>COUNTIF($F$3:F150,"1")</f>
        <v>0</v>
      </c>
      <c r="D150">
        <f>COUNTIF($F$3:F150,"2")</f>
        <v>0</v>
      </c>
      <c r="E150" t="str">
        <f t="shared" si="10"/>
        <v/>
      </c>
      <c r="F150" s="7" t="str">
        <f>IF($B150="","",VLOOKUP('処理用（さわらないようにお願いします）'!$B150,基本データ入力!$A$4:$V$203,$F$1,0))</f>
        <v/>
      </c>
      <c r="G150" s="7" t="str">
        <f>IF($B150="","",VLOOKUP('処理用（さわらないようにお願いします）'!$B150,基本データ入力!$A$3:$V$203,'処理用（さわらないようにお願いします）'!G$1,0))</f>
        <v/>
      </c>
      <c r="H150" s="7" t="str">
        <f>IF(基本データ入力!G151="","",基本データ入力!$C$4)</f>
        <v/>
      </c>
      <c r="I150" s="7" t="str">
        <f>IF($B150="","",VLOOKUP('処理用（さわらないようにお願いします）'!$B150,基本データ入力!$A$3:$V$203,'処理用（さわらないようにお願いします）'!I$1,0))</f>
        <v/>
      </c>
      <c r="J150" s="7" t="str">
        <f>IF(基本データ入力!G151="","",TRIM(基本データ入力!$C$7))</f>
        <v/>
      </c>
      <c r="K150" s="7" t="str">
        <f>IF($B150="","",VLOOKUP('処理用（さわらないようにお願いします）'!$B150,基本データ入力!$A$4:$V$203,'処理用（さわらないようにお願いします）'!K$1,0))</f>
        <v/>
      </c>
      <c r="L150" s="9" t="str">
        <f>IF(一覧表!E170="","",一覧表!E170)</f>
        <v/>
      </c>
      <c r="M150" s="8" t="str">
        <f>IF(一覧表!F170="","",一覧表!F170)</f>
        <v/>
      </c>
      <c r="N150" s="8" t="str">
        <f>IF(一覧表!G170="","",一覧表!G170)</f>
        <v/>
      </c>
      <c r="O150" s="319" t="str">
        <f>IF(一覧表!H170="","",一覧表!H170)</f>
        <v/>
      </c>
      <c r="P150" s="320" t="str">
        <f>IF(一覧表!I170="","",一覧表!I170)</f>
        <v/>
      </c>
      <c r="Q150" s="10" t="str">
        <f>IF(一覧表!J170="","",一覧表!J170)</f>
        <v/>
      </c>
      <c r="R150" s="8" t="str">
        <f>IF(一覧表!K170="","",一覧表!K170)</f>
        <v/>
      </c>
      <c r="S150" s="8" t="str">
        <f>IF(一覧表!L170="","",一覧表!L170)</f>
        <v/>
      </c>
      <c r="T150" s="8" t="str">
        <f>IF(一覧表!M170="","",一覧表!M170)</f>
        <v/>
      </c>
      <c r="U150" s="321" t="str">
        <f>IF(一覧表!N170="","",一覧表!N170)</f>
        <v/>
      </c>
      <c r="V150" s="7" t="str">
        <f>IF($B150="","",VLOOKUP('処理用（さわらないようにお願いします）'!$B150,基本データ入力!$A$3:$V$203,'処理用（さわらないようにお願いします）'!V$1,0))</f>
        <v/>
      </c>
      <c r="W150" s="7" t="str">
        <f>IF($B150="","",VLOOKUP('処理用（さわらないようにお願いします）'!$B150,基本データ入力!$A$3:$V$203,'処理用（さわらないようにお願いします）'!W$1,0))</f>
        <v/>
      </c>
      <c r="AB150" t="str">
        <f t="shared" si="11"/>
        <v/>
      </c>
    </row>
    <row r="151" spans="1:28" ht="14.25" x14ac:dyDescent="0.15">
      <c r="A151">
        <v>149</v>
      </c>
      <c r="B151" t="str">
        <f t="shared" si="9"/>
        <v/>
      </c>
      <c r="C151">
        <f>COUNTIF($F$3:F151,"1")</f>
        <v>0</v>
      </c>
      <c r="D151">
        <f>COUNTIF($F$3:F151,"2")</f>
        <v>0</v>
      </c>
      <c r="E151" t="str">
        <f t="shared" si="10"/>
        <v/>
      </c>
      <c r="F151" s="7" t="str">
        <f>IF($B151="","",VLOOKUP('処理用（さわらないようにお願いします）'!$B151,基本データ入力!$A$4:$V$203,$F$1,0))</f>
        <v/>
      </c>
      <c r="G151" s="7" t="str">
        <f>IF($B151="","",VLOOKUP('処理用（さわらないようにお願いします）'!$B151,基本データ入力!$A$3:$V$203,'処理用（さわらないようにお願いします）'!G$1,0))</f>
        <v/>
      </c>
      <c r="H151" s="7" t="str">
        <f>IF(基本データ入力!G152="","",基本データ入力!$C$4)</f>
        <v/>
      </c>
      <c r="I151" s="7" t="str">
        <f>IF($B151="","",VLOOKUP('処理用（さわらないようにお願いします）'!$B151,基本データ入力!$A$3:$V$203,'処理用（さわらないようにお願いします）'!I$1,0))</f>
        <v/>
      </c>
      <c r="J151" s="7" t="str">
        <f>IF(基本データ入力!G152="","",TRIM(基本データ入力!$C$7))</f>
        <v/>
      </c>
      <c r="K151" s="7" t="str">
        <f>IF($B151="","",VLOOKUP('処理用（さわらないようにお願いします）'!$B151,基本データ入力!$A$4:$V$203,'処理用（さわらないようにお願いします）'!K$1,0))</f>
        <v/>
      </c>
      <c r="L151" s="9" t="str">
        <f>IF(一覧表!E171="","",一覧表!E171)</f>
        <v/>
      </c>
      <c r="M151" s="8" t="str">
        <f>IF(一覧表!F171="","",一覧表!F171)</f>
        <v/>
      </c>
      <c r="N151" s="8" t="str">
        <f>IF(一覧表!G171="","",一覧表!G171)</f>
        <v/>
      </c>
      <c r="O151" s="319" t="str">
        <f>IF(一覧表!H171="","",一覧表!H171)</f>
        <v/>
      </c>
      <c r="P151" s="320" t="str">
        <f>IF(一覧表!I171="","",一覧表!I171)</f>
        <v/>
      </c>
      <c r="Q151" s="10" t="str">
        <f>IF(一覧表!J171="","",一覧表!J171)</f>
        <v/>
      </c>
      <c r="R151" s="8" t="str">
        <f>IF(一覧表!K171="","",一覧表!K171)</f>
        <v/>
      </c>
      <c r="S151" s="8" t="str">
        <f>IF(一覧表!L171="","",一覧表!L171)</f>
        <v/>
      </c>
      <c r="T151" s="8" t="str">
        <f>IF(一覧表!M171="","",一覧表!M171)</f>
        <v/>
      </c>
      <c r="U151" s="321" t="str">
        <f>IF(一覧表!N171="","",一覧表!N171)</f>
        <v/>
      </c>
      <c r="V151" s="7" t="str">
        <f>IF($B151="","",VLOOKUP('処理用（さわらないようにお願いします）'!$B151,基本データ入力!$A$3:$V$203,'処理用（さわらないようにお願いします）'!V$1,0))</f>
        <v/>
      </c>
      <c r="W151" s="7" t="str">
        <f>IF($B151="","",VLOOKUP('処理用（さわらないようにお願いします）'!$B151,基本データ入力!$A$3:$V$203,'処理用（さわらないようにお願いします）'!W$1,0))</f>
        <v/>
      </c>
      <c r="AB151" t="str">
        <f t="shared" si="11"/>
        <v/>
      </c>
    </row>
    <row r="152" spans="1:28" ht="14.25" x14ac:dyDescent="0.15">
      <c r="A152">
        <v>150</v>
      </c>
      <c r="B152" t="str">
        <f t="shared" si="9"/>
        <v/>
      </c>
      <c r="C152">
        <f>COUNTIF($F$3:F152,"1")</f>
        <v>0</v>
      </c>
      <c r="D152">
        <f>COUNTIF($F$3:F152,"2")</f>
        <v>0</v>
      </c>
      <c r="E152" t="str">
        <f>IF(F152="","",IF(F152=1,C152,D152))</f>
        <v/>
      </c>
      <c r="F152" s="7" t="str">
        <f>IF($B152="","",VLOOKUP('処理用（さわらないようにお願いします）'!$B152,基本データ入力!$A$4:$V$203,$F$1,0))</f>
        <v/>
      </c>
      <c r="G152" s="7" t="str">
        <f>IF($B152="","",VLOOKUP('処理用（さわらないようにお願いします）'!$B152,基本データ入力!$A$3:$V$203,'処理用（さわらないようにお願いします）'!G$1,0))</f>
        <v/>
      </c>
      <c r="H152" s="7" t="str">
        <f>IF(基本データ入力!G153="","",基本データ入力!$C$4)</f>
        <v/>
      </c>
      <c r="I152" s="7" t="str">
        <f>IF($B152="","",VLOOKUP('処理用（さわらないようにお願いします）'!$B152,基本データ入力!$A$3:$V$203,'処理用（さわらないようにお願いします）'!I$1,0))</f>
        <v/>
      </c>
      <c r="J152" s="7" t="str">
        <f>IF(基本データ入力!G153="","",TRIM(基本データ入力!$C$7))</f>
        <v/>
      </c>
      <c r="K152" s="7" t="str">
        <f>IF($B152="","",VLOOKUP('処理用（さわらないようにお願いします）'!$B152,基本データ入力!$A$4:$V$203,'処理用（さわらないようにお願いします）'!K$1,0))</f>
        <v/>
      </c>
      <c r="L152" s="9" t="str">
        <f>IF(一覧表!E172="","",一覧表!E172)</f>
        <v/>
      </c>
      <c r="M152" s="8" t="str">
        <f>IF(一覧表!F172="","",一覧表!F172)</f>
        <v/>
      </c>
      <c r="N152" s="8" t="str">
        <f>IF(一覧表!G172="","",一覧表!G172)</f>
        <v/>
      </c>
      <c r="O152" s="319" t="str">
        <f>IF(一覧表!H172="","",一覧表!H172)</f>
        <v/>
      </c>
      <c r="P152" s="320" t="str">
        <f>IF(一覧表!I172="","",一覧表!I172)</f>
        <v/>
      </c>
      <c r="Q152" s="10" t="str">
        <f>IF(一覧表!J172="","",一覧表!J172)</f>
        <v/>
      </c>
      <c r="R152" s="8" t="str">
        <f>IF(一覧表!K172="","",一覧表!K172)</f>
        <v/>
      </c>
      <c r="S152" s="8" t="str">
        <f>IF(一覧表!L172="","",一覧表!L172)</f>
        <v/>
      </c>
      <c r="T152" s="8" t="str">
        <f>IF(一覧表!M172="","",一覧表!M172)</f>
        <v/>
      </c>
      <c r="U152" s="321" t="str">
        <f>IF(一覧表!N172="","",一覧表!N172)</f>
        <v/>
      </c>
      <c r="V152" s="7" t="str">
        <f>IF($B152="","",VLOOKUP('処理用（さわらないようにお願いします）'!$B152,基本データ入力!$A$3:$V$203,'処理用（さわらないようにお願いします）'!V$1,0))</f>
        <v/>
      </c>
      <c r="W152" s="7" t="str">
        <f>IF($B152="","",VLOOKUP('処理用（さわらないようにお願いします）'!$B152,基本データ入力!$A$3:$V$203,'処理用（さわらないようにお願いします）'!W$1,0))</f>
        <v/>
      </c>
      <c r="AB152" t="str">
        <f t="shared" si="11"/>
        <v/>
      </c>
    </row>
    <row r="153" spans="1:28" ht="14.25" x14ac:dyDescent="0.15">
      <c r="A153">
        <v>151</v>
      </c>
      <c r="B153" t="str">
        <f t="shared" si="9"/>
        <v/>
      </c>
      <c r="C153">
        <f>COUNTIF($F$3:F153,"1")</f>
        <v>0</v>
      </c>
      <c r="D153">
        <f>COUNTIF($F$3:F153,"2")</f>
        <v>0</v>
      </c>
      <c r="E153" t="str">
        <f>IF(F153="","",IF(F153=1,C153,D153))</f>
        <v/>
      </c>
      <c r="F153" s="7" t="str">
        <f>IF($B153="","",VLOOKUP('処理用（さわらないようにお願いします）'!$B153,基本データ入力!$A$4:$V$203,$F$1,0))</f>
        <v/>
      </c>
      <c r="G153" s="7" t="str">
        <f>IF($B153="","",VLOOKUP('処理用（さわらないようにお願いします）'!$B153,基本データ入力!$A$3:$V$203,'処理用（さわらないようにお願いします）'!G$1,0))</f>
        <v/>
      </c>
      <c r="H153" s="7" t="str">
        <f>IF(基本データ入力!G154="","",基本データ入力!$C$4)</f>
        <v/>
      </c>
      <c r="I153" s="7" t="str">
        <f>IF($B153="","",VLOOKUP('処理用（さわらないようにお願いします）'!$B153,基本データ入力!$A$3:$V$203,'処理用（さわらないようにお願いします）'!I$1,0))</f>
        <v/>
      </c>
      <c r="J153" s="7" t="str">
        <f>IF(基本データ入力!G154="","",TRIM(基本データ入力!$C$7))</f>
        <v/>
      </c>
      <c r="K153" s="7" t="str">
        <f>IF($B153="","",VLOOKUP('処理用（さわらないようにお願いします）'!$B153,基本データ入力!$A$4:$V$203,'処理用（さわらないようにお願いします）'!K$1,0))</f>
        <v/>
      </c>
      <c r="L153" s="9" t="str">
        <f>IF(一覧表!E173="","",一覧表!E173)</f>
        <v/>
      </c>
      <c r="M153" s="8" t="str">
        <f>IF(一覧表!F173="","",一覧表!F173)</f>
        <v/>
      </c>
      <c r="N153" s="8" t="str">
        <f>IF(一覧表!G173="","",一覧表!G173)</f>
        <v/>
      </c>
      <c r="O153" s="319" t="str">
        <f>IF(一覧表!H173="","",一覧表!H173)</f>
        <v/>
      </c>
      <c r="P153" s="320" t="str">
        <f>IF(一覧表!I173="","",一覧表!I173)</f>
        <v/>
      </c>
      <c r="Q153" s="10" t="str">
        <f>IF(一覧表!J173="","",一覧表!J173)</f>
        <v/>
      </c>
      <c r="R153" s="8" t="str">
        <f>IF(一覧表!K173="","",一覧表!K173)</f>
        <v/>
      </c>
      <c r="S153" s="8" t="str">
        <f>IF(一覧表!L173="","",一覧表!L173)</f>
        <v/>
      </c>
      <c r="T153" s="8" t="str">
        <f>IF(一覧表!M173="","",一覧表!M173)</f>
        <v/>
      </c>
      <c r="U153" s="321" t="str">
        <f>IF(一覧表!N173="","",一覧表!N173)</f>
        <v/>
      </c>
      <c r="V153" s="7" t="str">
        <f>IF($B153="","",VLOOKUP('処理用（さわらないようにお願いします）'!$B153,基本データ入力!$A$3:$V$203,'処理用（さわらないようにお願いします）'!V$1,0))</f>
        <v/>
      </c>
      <c r="W153" s="7" t="str">
        <f>IF($B153="","",VLOOKUP('処理用（さわらないようにお願いします）'!$B153,基本データ入力!$A$3:$V$203,'処理用（さわらないようにお願いします）'!W$1,0))</f>
        <v/>
      </c>
    </row>
  </sheetData>
  <protectedRanges>
    <protectedRange sqref="G2:W152" name="範囲1_1"/>
  </protectedRanges>
  <mergeCells count="2">
    <mergeCell ref="AC3:AC8"/>
    <mergeCell ref="AC9:AC14"/>
  </mergeCells>
  <phoneticPr fontId="9"/>
  <conditionalFormatting sqref="AE3:AI14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要項</vt:lpstr>
      <vt:lpstr>実施種目</vt:lpstr>
      <vt:lpstr>基本データ入力</vt:lpstr>
      <vt:lpstr>一覧表</vt:lpstr>
      <vt:lpstr>処理用（さわらないようにお願いします）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yujiro kawamura</dc:creator>
  <cp:lastModifiedBy>豊中市教育委員会</cp:lastModifiedBy>
  <cp:lastPrinted>2024-03-08T04:13:58Z</cp:lastPrinted>
  <dcterms:created xsi:type="dcterms:W3CDTF">2015-02-13T15:07:39Z</dcterms:created>
  <dcterms:modified xsi:type="dcterms:W3CDTF">2024-04-03T03:59:18Z</dcterms:modified>
</cp:coreProperties>
</file>